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alnisklad.sharepoint.com/sites/SPODBUDE496/Dokumenti v skupni rabi/2_Finančni produkti/2026_LOKALNO Občine Obmejna in LOKALNO Občine/"/>
    </mc:Choice>
  </mc:AlternateContent>
  <xr:revisionPtr revIDLastSave="9" documentId="13_ncr:1_{6C81D9FD-CFFC-42F3-B267-F9A1B7F8F080}" xr6:coauthVersionLast="47" xr6:coauthVersionMax="47" xr10:uidLastSave="{0ABBEC0C-0BB4-4E2F-B55A-FAFFCBDA08E9}"/>
  <bookViews>
    <workbookView xWindow="28695" yWindow="0" windowWidth="29010" windowHeight="15585" xr2:uid="{4E1D33EC-0C41-4C6E-8946-62582960059F}"/>
  </bookViews>
  <sheets>
    <sheet name="MERILA" sheetId="2" r:id="rId1"/>
  </sheets>
  <definedNames>
    <definedName name="_Hlk146790821" localSheetId="0">MERILA!$A$21</definedName>
    <definedName name="_Hlk146892016" localSheetId="0">MERILA!#REF!</definedName>
    <definedName name="_xlnm.Print_Area" localSheetId="0">MERILA!$A$1:$E$60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2" l="1"/>
  <c r="E32" i="2" l="1"/>
  <c r="D32" i="2"/>
  <c r="E8" i="2"/>
  <c r="D8" i="2"/>
  <c r="E16" i="2"/>
  <c r="D16" i="2"/>
  <c r="D37" i="2" l="1"/>
  <c r="E52" i="2"/>
  <c r="E51" i="2" s="1"/>
  <c r="E37" i="2"/>
  <c r="E25" i="2" l="1"/>
  <c r="D20" i="2"/>
  <c r="D7" i="2" s="1"/>
  <c r="E47" i="2"/>
  <c r="D47" i="2"/>
  <c r="D52" i="2"/>
  <c r="E42" i="2"/>
  <c r="D42" i="2"/>
  <c r="E20" i="2"/>
  <c r="E7" i="2" s="1"/>
  <c r="E24" i="2" l="1"/>
  <c r="E60" i="2" s="1"/>
  <c r="B60" i="2" s="1"/>
  <c r="D24" i="2"/>
  <c r="D58" i="2" s="1"/>
</calcChain>
</file>

<file path=xl/sharedStrings.xml><?xml version="1.0" encoding="utf-8"?>
<sst xmlns="http://schemas.openxmlformats.org/spreadsheetml/2006/main" count="123" uniqueCount="114">
  <si>
    <t>MERILA ZA OCENJEVANJE VLOG</t>
  </si>
  <si>
    <r>
      <t xml:space="preserve">Razpisna dokumentacija št. </t>
    </r>
    <r>
      <rPr>
        <b/>
        <sz val="10"/>
        <color theme="0"/>
        <rFont val="Arial"/>
        <family val="2"/>
        <charset val="238"/>
      </rPr>
      <t>2</t>
    </r>
  </si>
  <si>
    <t>Številka razpisa</t>
  </si>
  <si>
    <t>0301-2/2025-SRRS-24</t>
  </si>
  <si>
    <t>Naziv razpisa</t>
  </si>
  <si>
    <t>Javni razpis za finančna produkta - LOKALNO OBČINE Obmejna ter LOKALNO OBČINE z dne 19. 8.  2026,  v nadaljevanju razpis</t>
  </si>
  <si>
    <t>Pojasnilo</t>
  </si>
  <si>
    <t xml:space="preserve">Popolna vloga bo ocenjena s strani dveh neodvisnih ocenjevalcev na podlagi meril, ki so navedena v nadaljevanju.  
Posamezna vloga lahko skupaj prejme 100 točk. Za odobritev mora vloga doseči najmanj 25 točk. 
V kolikor je pri posameznem merilu zapisana priloga, pomeni, da se točke po tem merilu dodeli le ob predložitvi navedene priloge, ki mora biti vsebinsko ustrezna. </t>
  </si>
  <si>
    <t>OZNAKA MERILA</t>
  </si>
  <si>
    <t>MERILO</t>
  </si>
  <si>
    <t>PRILOGA</t>
  </si>
  <si>
    <t>ŠT. TOČK</t>
  </si>
  <si>
    <t>SAMOOCENITEV</t>
  </si>
  <si>
    <t>1. REGIONALNI VIDIK</t>
  </si>
  <si>
    <t>1.02</t>
  </si>
  <si>
    <t>Stopnja razvitosti razvojne regije projekta</t>
  </si>
  <si>
    <t>1.02.01</t>
  </si>
  <si>
    <t>Pomurska (172,5)</t>
  </si>
  <si>
    <t>1.02.02</t>
  </si>
  <si>
    <t>Primorsko-notranjska (138,3), Podravska (133,4), Zasavska (132,3)</t>
  </si>
  <si>
    <t>1.02.03</t>
  </si>
  <si>
    <t>Koroška (127,7), Posavska (121,8)</t>
  </si>
  <si>
    <t>1.02.04</t>
  </si>
  <si>
    <t>Goriška (117,1), Savinjska (109,3)</t>
  </si>
  <si>
    <t>1.02.05</t>
  </si>
  <si>
    <t>Obalno-kraška (103,2), Jugovzhodna Slovenija (93,0),  Gorenjska (85,3)</t>
  </si>
  <si>
    <t>1.02.06</t>
  </si>
  <si>
    <t>Osrednjeslovenska (49,6).</t>
  </si>
  <si>
    <t>Vlagatelj po tem merilu pridobi točke glede na indeks razvojne ogroženosti razvojne regije, v kateri se izvaja projekt. Pravna podlaga za uporabo tega merila je Pravilnik o razvrstitvi razvojnih regij po stopnji razvitosti za programsko obdobje 2021–2027 (Uradni list RS, št. 118/21).</t>
  </si>
  <si>
    <t>1.11</t>
  </si>
  <si>
    <t>Lokacija projekta glede na obmejna problemska območja (OPO) ali območja avtohtonih narodnih skupnosti (ANS)</t>
  </si>
  <si>
    <t>Na osnovi seznama OPO in ANS</t>
  </si>
  <si>
    <t>1.11.01</t>
  </si>
  <si>
    <t>Lokacija projekta se nahaja na OPO ali na območju ANS</t>
  </si>
  <si>
    <t>1.11.02</t>
  </si>
  <si>
    <t>Lokacija projekta se ne nahaja na OPO ali na območju ANS</t>
  </si>
  <si>
    <t xml:space="preserve">Točke po tem merilu se dodelijo glede na to, ali se projekt nahaja na obmejnem problemskem območju ali na območju avtohtonih narodnih skupnosti .
Obmejna problemska območja so opredeljena v Uredbi o določitvi obmejnih problemskih območij (Ur. l. RS, št. 22/11, 97/12, 24/15, 35/17, 101/20, 112/22 in 92/24).  
Upravičena avtohtona narodnostno mešana območja z madžarsko narodnostno skupnostjo so v naslednjih naseljih: 
v občini Dobrovnik: Dobrovnik/ Dobronak in Žitkovci/ Zsitkóc, 
v občini Hodoš: Hodoš/ Hodos in Krplivnik/ Kapornak, 
v občini Moravske Toplice: Motvarjevci/ Szentlászló, Pordašinci/ Kisfalu, Čikečka vas/ Csekefa, Prosenjakovci/ Pártosfalva, Središče/ Szerdahely, 
v občini Lendava: Radmožanci/ Radamos, Kamovci/ Kámaháza, Genterovci/ Göntérháza, Mostje/ Hidvég, Banuta/ Bánuta, Dolga vas/ Hosszúfalu, Dolgovaške gorice/ Hosszúfaluhegy, Lendavske gorice/ Lendahegy, Lendava/ Lendva, Dolnji Lakoš/ Alsólakos, Gornji Lakoš/ Felsölakos, Čentiba/ Csente, Dolina/ Völgyifalu, Pince/ Pince, Pince marof/ Pincemajor, Petišovci/ Petesháza, Trimlini/ Hármasmalom, Gaberje/ Gyetryános, Kapca/ Kapca, Kot/ Kót 
in v občini Šalovci: Domanjševci/ Domonkosfa. 
Upravičena avtohtona narodnostno mešana območja z italijansko narodnostno skupnostjo so v naslednjih naseljih: 
v občini Izola: Izola/ Isola (mesto), Dobrava, Jagodje, 
v občini Koper: Ankaran/ Ancarano, Barizoni/ Barisoni, Bertoki/ Bertocchi, Bošmarin/ Bossamarino, Cerej/ Cerei, Hrvatini/ Crevatini, Kampel/ Campel, Kolomban/ Colombano, Koper/ Capodistria (mesto), Prade/ Prade, Premančan, Škofije/ Val-marin, Šalara/ Salara, Škocjan/ San Canziano, 
in v občini Piran: Piran/ Pirano (mesto), Portorož/ Portorose, Lucija/ Lucia, Strunjan/ Strugnano, Seča/ Sezza, Sečovlje/ Sicciole, Parecag/ Parezzago, Dragonja. </t>
  </si>
  <si>
    <t xml:space="preserve"> 1.16</t>
  </si>
  <si>
    <t xml:space="preserve">Lokacija projekta glede na območje Triglavskega narodnega parka (TNP) </t>
  </si>
  <si>
    <t>Vpogled Sklada v Atlas okolja</t>
  </si>
  <si>
    <t>1.16.01</t>
  </si>
  <si>
    <t xml:space="preserve">Projekt se nahaja na območju TNP </t>
  </si>
  <si>
    <t>1.16.02</t>
  </si>
  <si>
    <t xml:space="preserve">Projekt se ne nahaja na območju TNP </t>
  </si>
  <si>
    <t>Točke po merilu lokacija projekta glede na območje Triglavskega narodnega parka (TNP) se določijo glede na to, ali se lokacija projekta na območju TNP, in sicer na podlagi vpogleda SRRS v Atlas okolja.</t>
  </si>
  <si>
    <t>2. TRAJNOSTNI VIDIK</t>
  </si>
  <si>
    <t>2.127</t>
  </si>
  <si>
    <t>Prispevek k prednostnim področjem trajnostnega razvoja</t>
  </si>
  <si>
    <t>Poslovno- finančna priloga (vrstica 33 in 34)</t>
  </si>
  <si>
    <t>2.127.1</t>
  </si>
  <si>
    <t>Projekt izpolnjuje pogoje za prednostni projekt (vsaj 30 % upravičenih stroškov na področje ter izkazan merljiv cilj/kazalnik) v vsaj enem od štirih prednostnih področij (blaženje podnebnih sprememb, prilagajanje podnebnim spremembam, trajnostna mobilnost, krožno gospodarstvo)</t>
  </si>
  <si>
    <t>2.127.2</t>
  </si>
  <si>
    <t>Projekt vsebinsko pomembno prispeva k vsaj enemu od štirih prednostnih področij ter izpolnjuje enega od pogojev za prednostni projekt (bodisi je najmanj 30 % upravičenih stroškov namenjenih temu področju bodisi je opredeljen merljiv cilj oziroma kazalnik), ne izpolnjuje pa obeh pogojev hkrati.</t>
  </si>
  <si>
    <t>2.127.3</t>
  </si>
  <si>
    <t>Projekt vključuje konkretne, v vlogi opredeljene aktivnosti iz vsaj enega prednostnega področja, vendar delež upravičenih stroškov za to področje ne dosega 30 % in/ali ni opredeljen merljiv kazalnik.</t>
  </si>
  <si>
    <t>2.127.4</t>
  </si>
  <si>
    <t>Projekt zgolj posredno ali obrobno naslavlja eno od prednostnih področij, brez samostojno opredeljenih aktivnosti, stroškov ali kazalnika za to področje.</t>
  </si>
  <si>
    <t>2.127.5</t>
  </si>
  <si>
    <t>Projekt ne naslavlja nobenega od štirih prednostnih področij</t>
  </si>
  <si>
    <t>Merilo neposredno prevaja opredelitev prednostnega projekta iz poglavja »Prednostni projekti« v sistem točkovanja. Najvišjo oceno (20 točk) dobijo projekti, ki izpolnjujejo oba pogoja (delež stroškov ≥30 % in kazalnik) v vsaj enem prednostnem področju. Izpolnjevanje le enega pogoja prinese 15 točk. Kadar so aktivnosti s področja v vlogi konkretno opredeljene, a pod pragom ali brez kazalnika, se dodeli 10 točk. Kadar je povezava s področjem le posredna, brez lastnih aktivnosti/stroškov/kazalnika, se dodeli 5 točk. Brez naslavljanja katerega od štirih področij projekt ne prejme točk.</t>
  </si>
  <si>
    <t>2.128</t>
  </si>
  <si>
    <t>Skladnost s podnebnimi in energetskimi strategijami</t>
  </si>
  <si>
    <t>SECAP/OCPS/LEK, sklep občine, idr. oz. spletna povezava do dokumenta v Poslovno finančni prilogi (vrstica 23 in 34)</t>
  </si>
  <si>
    <t>2.128.1</t>
  </si>
  <si>
    <t>Projekt je naveden v SECAP, OCPS, LEK ali drugi lokalni/regionalni podnebni oziroma energetski strategiji</t>
  </si>
  <si>
    <t>2.128.2</t>
  </si>
  <si>
    <t>Vlagatelj izvaja energetsko knjigovodstvo oz. ima vzpostavljen energetski management, projekt pa v navedenih dokumentih ni izrecno naveden</t>
  </si>
  <si>
    <t>2.128.3</t>
  </si>
  <si>
    <t>Projekt oz. vlagatelj ne izpolnjuje nič od navedenega</t>
  </si>
  <si>
    <t>Točke po tem merilu se določijo glede na to, ali je projekt že vključen v strateške dokumente občine oz. glede na to, ali vlagatelj že izvaja energetsko knjigovodstvo. 
SECAP (Sustainable Energy and Climate Action Plan / Akcijski načrt za trajnostno energijo in podnebje) — dokument, ki ga občina pripravi v okviru pobude Konvencija županov.
OCPS — Občinski (ali Operativni) program celostnega prometnega strategiranja / Občinski celostni podnebni in prometni strateški dokument.
LEK — Lokalni energetski koncept.</t>
  </si>
  <si>
    <t>2.105</t>
  </si>
  <si>
    <t>Družbena trajnost in vključenost</t>
  </si>
  <si>
    <t>Poslovno – finančna priloga (vrstica 35)</t>
  </si>
  <si>
    <t>2.105.01</t>
  </si>
  <si>
    <t xml:space="preserve">Projekt ima visok, večplasten razvojni učinek (dostop do storitev, gospodarski razvoj, socialna vključenost več deležniških skupin, zadrževanje prebivalstva)	
</t>
  </si>
  <si>
    <t>2.105.02</t>
  </si>
  <si>
    <t>Projekt ima srednji učinek, omejen na določeno ciljno skupino ali območje</t>
  </si>
  <si>
    <t>2.105.03</t>
  </si>
  <si>
    <t>Projekt ima minimalen ali pretežno posreden učinek</t>
  </si>
  <si>
    <t xml:space="preserve">Merilo ocenjuje širši družbeni in razvojni doprinos projekta neodvisno od okoljske komponente – dostopnost storitev, gospodarski učinek in socialno vključenost.			
</t>
  </si>
  <si>
    <t>2.129</t>
  </si>
  <si>
    <t>Digitalizacija in pametno upravljanje</t>
  </si>
  <si>
    <t>Poslovno – finančna priloga (vrstica 36)</t>
  </si>
  <si>
    <t>2.129.1</t>
  </si>
  <si>
    <t>Vključitev pametnih sistemov za upravljanje z energijo, vodo ali daljinsko zaznavanje tveganja, napredne mobilne rešitve za uporabnike (npr. e-poslovanje s strankami, mobilne aplikacije za teren) in sistemi za pametno upravljanje stavb</t>
  </si>
  <si>
    <t>2.129.2</t>
  </si>
  <si>
    <t>Projekt sam ne vključuje pametnih sistemov ali naprednih mobilnih rešitev, vlagatelj pa v vlogi izkaže načrt oziroma namero za njihovo uvedbo v prihodnje (npr. v okviru drugih načrtovanih investicij ali strategije digitalizacije), ki pa ni del tega projekta oziroma ni finančno ovrednotena znotraj upravičenih stroškov.</t>
  </si>
  <si>
    <t>2.129.3</t>
  </si>
  <si>
    <t>Ni vključeno</t>
  </si>
  <si>
    <t xml:space="preserve">Točke po tem merilu se določijo glede na to, ali projekt vključuje pametne sisteme za spremljanje porabe energije in vode, zgodnje zaznavanje podnebnih tveganj ali napredne mobilne rešitve za uporabnike. </t>
  </si>
  <si>
    <t>2.130</t>
  </si>
  <si>
    <t>Zeleno javno naročanje</t>
  </si>
  <si>
    <t>Poslovno – finančna priloga (vrstica 37)</t>
  </si>
  <si>
    <t>2.130.1</t>
  </si>
  <si>
    <t>V postopek javnega naročanja so oz. bodo vključeni okoljski vidiki (z dokazili)</t>
  </si>
  <si>
    <t>2.130.2</t>
  </si>
  <si>
    <t>Okoljski vidiki v postopek javnega naročanja niso vključeni</t>
  </si>
  <si>
    <t>Merilo preverja, ali vlagatelj pri pripravi in izvedbi projekta vključuje okoljske vidike. To se lahko izkazuje z vključitvijo zahtev zelenega javnega naročanja v postopke javnega naročanja v skladu z Uredbo o zelenem javnem naročanju ali z uporabo priznanih metodologij za ocenjevanje trajnostnosti stavb (npr. Level(s), SLO kTG ali druge primerljive metodologije), ki omogočajo sistematično vrednotenje okoljskih vidikov projekta</t>
  </si>
  <si>
    <t>3. FINANČNA OCENA</t>
  </si>
  <si>
    <t xml:space="preserve"> 3.16</t>
  </si>
  <si>
    <t xml:space="preserve">Dolg na prebivalca občine za preteklo leto </t>
  </si>
  <si>
    <t>Vpogled SRRS v objavljene podatke MF</t>
  </si>
  <si>
    <t>3.16.01</t>
  </si>
  <si>
    <t>Dolg na prebivalca je od 0,00 EUR do 300,00 EUR</t>
  </si>
  <si>
    <t>3.16.02</t>
  </si>
  <si>
    <t>Dolg na prebivalca je od 301,00 EUR do 628,00 EUR</t>
  </si>
  <si>
    <t>3.16.03</t>
  </si>
  <si>
    <t>Dolg na prebivalca je od 629,00 EUR do 1.200,00 EUR</t>
  </si>
  <si>
    <t>3.16.04</t>
  </si>
  <si>
    <t>Dolg na prebivalca je večji ali enak 1.201,00 EUR</t>
  </si>
  <si>
    <t xml:space="preserve">Točke po tem merilu se določi skladno z rangom števila točk, glede na objavljen podatek o dolgu občine na prebivalca v letu pred oddajo vloge, ki ga je objavilo Ministrstvo za finance RS. </t>
  </si>
  <si>
    <t>NAJVIŠJE MOŽNO ŠTEVILO TOČK PO JAVNEM RAZPISU</t>
  </si>
  <si>
    <t>MINIMALNI PRAG ZA ODOBRITEV VLOGE</t>
  </si>
  <si>
    <t>SKUPAJ TOČKE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</si>
</sst>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8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.5"/>
      <color rgb="FF5E5E5E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8.5"/>
      <color rgb="FF195728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sz val="8.5"/>
      <color theme="2" tint="-0.89999084444715716"/>
      <name val="Arial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9"/>
      <color rgb="FFCCFFCC"/>
      <name val="Arial"/>
      <family val="2"/>
      <charset val="238"/>
    </font>
    <font>
      <b/>
      <sz val="8.5"/>
      <color rgb="FFFFFFFF"/>
      <name val="Arial"/>
      <family val="2"/>
      <charset val="238"/>
    </font>
    <font>
      <i/>
      <sz val="8.5"/>
      <color rgb="FF5E5E5E"/>
      <name val="Arial"/>
      <family val="2"/>
      <charset val="238"/>
    </font>
    <font>
      <i/>
      <sz val="11"/>
      <color theme="1"/>
      <name val="Aptos Narrow"/>
      <family val="2"/>
      <charset val="238"/>
      <scheme val="minor"/>
    </font>
    <font>
      <b/>
      <sz val="10"/>
      <color theme="0"/>
      <name val="Arial"/>
      <family val="2"/>
      <charset val="238"/>
    </font>
    <font>
      <sz val="8"/>
      <name val="Aptos Narrow"/>
      <family val="2"/>
      <charset val="238"/>
      <scheme val="minor"/>
    </font>
    <font>
      <b/>
      <sz val="11"/>
      <color rgb="FF303030"/>
      <name val="Google Sans Text"/>
    </font>
    <font>
      <sz val="11"/>
      <color rgb="FF303030"/>
      <name val="Google Sans Text"/>
    </font>
    <font>
      <sz val="8.5"/>
      <color rgb="FF5E5E5E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EC2A6"/>
        <bgColor indexed="64"/>
      </patternFill>
    </fill>
    <fill>
      <patternFill patternType="solid">
        <fgColor rgb="FF868686"/>
        <bgColor indexed="64"/>
      </patternFill>
    </fill>
    <fill>
      <patternFill patternType="solid">
        <fgColor rgb="FFD1D8C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D1CD"/>
        <bgColor indexed="64"/>
      </patternFill>
    </fill>
    <fill>
      <patternFill patternType="solid">
        <fgColor rgb="FFEAEDE9"/>
        <bgColor indexed="64"/>
      </patternFill>
    </fill>
    <fill>
      <patternFill patternType="solid">
        <fgColor rgb="FF64998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1D8C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9">
    <xf numFmtId="0" fontId="0" fillId="0" borderId="0" xfId="0"/>
    <xf numFmtId="0" fontId="6" fillId="0" borderId="0" xfId="0" applyFont="1"/>
    <xf numFmtId="0" fontId="8" fillId="0" borderId="0" xfId="0" applyFont="1"/>
    <xf numFmtId="0" fontId="12" fillId="0" borderId="0" xfId="0" applyFont="1"/>
    <xf numFmtId="0" fontId="0" fillId="0" borderId="0" xfId="0" applyAlignment="1">
      <alignment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164" fontId="5" fillId="5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17" fontId="5" fillId="5" borderId="2" xfId="0" applyNumberFormat="1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6" fontId="5" fillId="7" borderId="2" xfId="0" applyNumberFormat="1" applyFont="1" applyFill="1" applyBorder="1" applyAlignment="1">
      <alignment vertical="center" wrapText="1"/>
    </xf>
    <xf numFmtId="0" fontId="5" fillId="7" borderId="2" xfId="0" applyFont="1" applyFill="1" applyBorder="1" applyAlignment="1">
      <alignment vertical="center" wrapText="1"/>
    </xf>
    <xf numFmtId="164" fontId="5" fillId="7" borderId="2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6" borderId="2" xfId="0" applyFont="1" applyFill="1" applyBorder="1" applyAlignment="1">
      <alignment horizontal="left" vertical="center" wrapText="1"/>
    </xf>
    <xf numFmtId="164" fontId="7" fillId="8" borderId="2" xfId="1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vertical="center" wrapText="1"/>
    </xf>
    <xf numFmtId="0" fontId="2" fillId="12" borderId="3" xfId="0" applyFont="1" applyFill="1" applyBorder="1" applyAlignment="1">
      <alignment wrapText="1"/>
    </xf>
    <xf numFmtId="0" fontId="2" fillId="12" borderId="4" xfId="0" applyFont="1" applyFill="1" applyBorder="1" applyAlignment="1">
      <alignment wrapText="1"/>
    </xf>
    <xf numFmtId="14" fontId="2" fillId="0" borderId="2" xfId="0" applyNumberFormat="1" applyFont="1" applyBorder="1" applyAlignment="1">
      <alignment horizontal="left" vertical="center" wrapText="1"/>
    </xf>
    <xf numFmtId="0" fontId="11" fillId="10" borderId="2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64" fontId="7" fillId="0" borderId="2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0" fontId="0" fillId="0" borderId="2" xfId="0" applyBorder="1" applyAlignment="1">
      <alignment horizontal="center" vertical="center"/>
    </xf>
    <xf numFmtId="164" fontId="7" fillId="13" borderId="2" xfId="1" applyNumberFormat="1" applyFont="1" applyFill="1" applyBorder="1" applyAlignment="1" applyProtection="1">
      <alignment horizontal="center" vertical="center"/>
      <protection locked="0"/>
    </xf>
  </cellXfs>
  <cellStyles count="2">
    <cellStyle name="Navadno" xfId="0" builtinId="0"/>
    <cellStyle name="Opomba" xfId="1" builtinId="10"/>
  </cellStyles>
  <dxfs count="0"/>
  <tableStyles count="0" defaultTableStyle="TableStyleMedium2" defaultPivotStyle="PivotStyleLight16"/>
  <colors>
    <mruColors>
      <color rgb="FFCCFFCC"/>
      <color rgb="FF868686"/>
      <color rgb="FFEAEDE9"/>
      <color rgb="FF6499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29685-EBCE-4492-A09A-4970E6AB6C1A}">
  <sheetPr>
    <pageSetUpPr fitToPage="1"/>
  </sheetPr>
  <dimension ref="A1:N60"/>
  <sheetViews>
    <sheetView tabSelected="1" view="pageBreakPreview" zoomScaleNormal="100" zoomScaleSheetLayoutView="100" workbookViewId="0">
      <pane ySplit="6" topLeftCell="A7" activePane="bottomLeft" state="frozen"/>
      <selection pane="bottomLeft" activeCell="E9" sqref="E9:E14"/>
    </sheetView>
  </sheetViews>
  <sheetFormatPr defaultRowHeight="15"/>
  <cols>
    <col min="1" max="1" width="19.140625" style="4" customWidth="1"/>
    <col min="2" max="2" width="98.7109375" style="4" customWidth="1"/>
    <col min="3" max="3" width="26.5703125" style="4" customWidth="1"/>
    <col min="4" max="4" width="14.5703125" style="4" customWidth="1"/>
    <col min="5" max="5" width="19" customWidth="1"/>
    <col min="8" max="8" width="35.7109375" customWidth="1"/>
    <col min="9" max="9" width="62.85546875" customWidth="1"/>
    <col min="10" max="10" width="18.140625" customWidth="1"/>
    <col min="12" max="12" width="24" customWidth="1"/>
    <col min="13" max="13" width="52" customWidth="1"/>
    <col min="14" max="14" width="37.85546875" customWidth="1"/>
    <col min="15" max="15" width="35.28515625" customWidth="1"/>
  </cols>
  <sheetData>
    <row r="1" spans="1:5" ht="30" customHeight="1">
      <c r="A1" s="43" t="s">
        <v>0</v>
      </c>
      <c r="B1" s="43"/>
      <c r="C1" s="43"/>
      <c r="D1" s="43"/>
      <c r="E1" s="43"/>
    </row>
    <row r="2" spans="1:5" ht="20.100000000000001" customHeight="1">
      <c r="A2" s="43" t="s">
        <v>1</v>
      </c>
      <c r="B2" s="43"/>
      <c r="C2" s="43"/>
      <c r="D2" s="43"/>
      <c r="E2" s="43"/>
    </row>
    <row r="3" spans="1:5" ht="20.100000000000001" customHeight="1">
      <c r="A3" s="8" t="s">
        <v>2</v>
      </c>
      <c r="B3" s="44" t="s">
        <v>3</v>
      </c>
      <c r="C3" s="44"/>
      <c r="D3" s="44"/>
      <c r="E3" s="44"/>
    </row>
    <row r="4" spans="1:5" ht="20.100000000000001" customHeight="1">
      <c r="A4" s="8" t="s">
        <v>4</v>
      </c>
      <c r="B4" s="44" t="s">
        <v>5</v>
      </c>
      <c r="C4" s="44"/>
      <c r="D4" s="44"/>
      <c r="E4" s="44"/>
    </row>
    <row r="5" spans="1:5" ht="60.75" customHeight="1">
      <c r="A5" s="8" t="s">
        <v>6</v>
      </c>
      <c r="B5" s="44" t="s">
        <v>7</v>
      </c>
      <c r="C5" s="44"/>
      <c r="D5" s="44"/>
      <c r="E5" s="44"/>
    </row>
    <row r="6" spans="1:5" s="1" customFormat="1" ht="33" customHeight="1">
      <c r="A6" s="10" t="s">
        <v>8</v>
      </c>
      <c r="B6" s="11" t="s">
        <v>9</v>
      </c>
      <c r="C6" s="11" t="s">
        <v>10</v>
      </c>
      <c r="D6" s="11" t="s">
        <v>11</v>
      </c>
      <c r="E6" s="11" t="s">
        <v>12</v>
      </c>
    </row>
    <row r="7" spans="1:5" s="2" customFormat="1" ht="39.950000000000003" customHeight="1">
      <c r="A7" s="37" t="s">
        <v>13</v>
      </c>
      <c r="B7" s="37"/>
      <c r="C7" s="37"/>
      <c r="D7" s="13">
        <f>+D20+D8+D16</f>
        <v>30</v>
      </c>
      <c r="E7" s="13">
        <f>+E20+E8+E16</f>
        <v>0</v>
      </c>
    </row>
    <row r="8" spans="1:5" s="3" customFormat="1" ht="39.950000000000003" customHeight="1">
      <c r="A8" s="14" t="s">
        <v>14</v>
      </c>
      <c r="B8" s="15" t="s">
        <v>15</v>
      </c>
      <c r="C8" s="15"/>
      <c r="D8" s="16">
        <f>MAX(D9:D14)</f>
        <v>10</v>
      </c>
      <c r="E8" s="17">
        <f>MAX(E9)</f>
        <v>0</v>
      </c>
    </row>
    <row r="9" spans="1:5" s="3" customFormat="1" ht="39.950000000000003" customHeight="1">
      <c r="A9" s="18" t="s">
        <v>16</v>
      </c>
      <c r="B9" s="34" t="s">
        <v>17</v>
      </c>
      <c r="C9" s="34"/>
      <c r="D9" s="19">
        <v>10</v>
      </c>
      <c r="E9" s="48"/>
    </row>
    <row r="10" spans="1:5" ht="39.950000000000003" customHeight="1">
      <c r="A10" s="18" t="s">
        <v>18</v>
      </c>
      <c r="B10" s="34" t="s">
        <v>19</v>
      </c>
      <c r="C10" s="34"/>
      <c r="D10" s="19">
        <v>8</v>
      </c>
      <c r="E10" s="48"/>
    </row>
    <row r="11" spans="1:5" ht="39.950000000000003" customHeight="1">
      <c r="A11" s="18" t="s">
        <v>20</v>
      </c>
      <c r="B11" s="34" t="s">
        <v>21</v>
      </c>
      <c r="C11" s="34"/>
      <c r="D11" s="19">
        <v>6</v>
      </c>
      <c r="E11" s="48"/>
    </row>
    <row r="12" spans="1:5" ht="39.950000000000003" customHeight="1">
      <c r="A12" s="18" t="s">
        <v>22</v>
      </c>
      <c r="B12" s="34" t="s">
        <v>23</v>
      </c>
      <c r="C12" s="34"/>
      <c r="D12" s="19">
        <v>4</v>
      </c>
      <c r="E12" s="48"/>
    </row>
    <row r="13" spans="1:5" s="2" customFormat="1" ht="39.950000000000003" customHeight="1">
      <c r="A13" s="18" t="s">
        <v>24</v>
      </c>
      <c r="B13" s="34" t="s">
        <v>25</v>
      </c>
      <c r="C13" s="34"/>
      <c r="D13" s="19">
        <v>2</v>
      </c>
      <c r="E13" s="48"/>
    </row>
    <row r="14" spans="1:5" ht="39.950000000000003" customHeight="1">
      <c r="A14" s="18" t="s">
        <v>26</v>
      </c>
      <c r="B14" s="34" t="s">
        <v>27</v>
      </c>
      <c r="C14" s="34"/>
      <c r="D14" s="19">
        <v>0</v>
      </c>
      <c r="E14" s="48"/>
    </row>
    <row r="15" spans="1:5" ht="39.950000000000003" customHeight="1">
      <c r="A15" s="20" t="s">
        <v>6</v>
      </c>
      <c r="B15" s="33" t="s">
        <v>28</v>
      </c>
      <c r="C15" s="33"/>
      <c r="D15" s="33"/>
      <c r="E15" s="33"/>
    </row>
    <row r="16" spans="1:5" s="3" customFormat="1" ht="39.950000000000003" customHeight="1">
      <c r="A16" s="14" t="s">
        <v>29</v>
      </c>
      <c r="B16" s="15" t="s">
        <v>30</v>
      </c>
      <c r="C16" s="15" t="s">
        <v>31</v>
      </c>
      <c r="D16" s="16">
        <f>MAX(D17:D18)</f>
        <v>10</v>
      </c>
      <c r="E16" s="17">
        <f>MAX(E17:E18)</f>
        <v>0</v>
      </c>
    </row>
    <row r="17" spans="1:9" ht="39.950000000000003" customHeight="1">
      <c r="A17" s="18" t="s">
        <v>32</v>
      </c>
      <c r="B17" s="34" t="s">
        <v>33</v>
      </c>
      <c r="C17" s="34"/>
      <c r="D17" s="19">
        <v>10</v>
      </c>
      <c r="E17" s="36"/>
    </row>
    <row r="18" spans="1:9" ht="39.950000000000003" customHeight="1">
      <c r="A18" s="18" t="s">
        <v>34</v>
      </c>
      <c r="B18" s="34" t="s">
        <v>35</v>
      </c>
      <c r="C18" s="34"/>
      <c r="D18" s="19">
        <v>0</v>
      </c>
      <c r="E18" s="36"/>
    </row>
    <row r="19" spans="1:9" ht="230.1" customHeight="1">
      <c r="A19" s="20" t="s">
        <v>6</v>
      </c>
      <c r="B19" s="33" t="s">
        <v>36</v>
      </c>
      <c r="C19" s="33"/>
      <c r="D19" s="33"/>
      <c r="E19" s="33"/>
    </row>
    <row r="20" spans="1:9" ht="39.950000000000003" customHeight="1">
      <c r="A20" s="22" t="s">
        <v>37</v>
      </c>
      <c r="B20" s="15" t="s">
        <v>38</v>
      </c>
      <c r="C20" s="15" t="s">
        <v>39</v>
      </c>
      <c r="D20" s="16">
        <f>MAX(D21:D22)</f>
        <v>10</v>
      </c>
      <c r="E20" s="17">
        <f>MAX(E21)</f>
        <v>0</v>
      </c>
    </row>
    <row r="21" spans="1:9" s="3" customFormat="1" ht="39.950000000000003" customHeight="1">
      <c r="A21" s="8" t="s">
        <v>40</v>
      </c>
      <c r="B21" s="34" t="s">
        <v>41</v>
      </c>
      <c r="C21" s="34"/>
      <c r="D21" s="19">
        <v>10</v>
      </c>
      <c r="E21" s="36"/>
    </row>
    <row r="22" spans="1:9" ht="39.950000000000003" customHeight="1">
      <c r="A22" s="8" t="s">
        <v>42</v>
      </c>
      <c r="B22" s="34" t="s">
        <v>43</v>
      </c>
      <c r="C22" s="34"/>
      <c r="D22" s="19">
        <v>0</v>
      </c>
      <c r="E22" s="36"/>
    </row>
    <row r="23" spans="1:9" s="3" customFormat="1" ht="39.950000000000003" customHeight="1">
      <c r="A23" s="20" t="s">
        <v>6</v>
      </c>
      <c r="B23" s="33" t="s">
        <v>44</v>
      </c>
      <c r="C23" s="33"/>
      <c r="D23" s="33"/>
      <c r="E23" s="33"/>
    </row>
    <row r="24" spans="1:9" ht="39.950000000000003" customHeight="1">
      <c r="A24" s="37" t="s">
        <v>45</v>
      </c>
      <c r="B24" s="37"/>
      <c r="C24" s="37"/>
      <c r="D24" s="13">
        <f>D25+D32+D37+D42+D47</f>
        <v>45</v>
      </c>
      <c r="E24" s="13">
        <f>E25+E32+E37+E42+E47</f>
        <v>0</v>
      </c>
    </row>
    <row r="25" spans="1:9" s="3" customFormat="1" ht="39.950000000000003" customHeight="1">
      <c r="A25" s="14" t="s">
        <v>46</v>
      </c>
      <c r="B25" s="15" t="s">
        <v>47</v>
      </c>
      <c r="C25" s="15" t="s">
        <v>48</v>
      </c>
      <c r="D25" s="16">
        <f>MAX(D26:D30)</f>
        <v>20</v>
      </c>
      <c r="E25" s="17">
        <f>MAX(E26:E29)</f>
        <v>0</v>
      </c>
    </row>
    <row r="26" spans="1:9" s="3" customFormat="1" ht="39.950000000000003" customHeight="1">
      <c r="A26" s="23" t="s">
        <v>49</v>
      </c>
      <c r="B26" s="34" t="s">
        <v>50</v>
      </c>
      <c r="C26" s="34"/>
      <c r="D26" s="19">
        <v>20</v>
      </c>
      <c r="E26" s="36"/>
    </row>
    <row r="27" spans="1:9" s="3" customFormat="1" ht="39.950000000000003" customHeight="1">
      <c r="A27" s="23" t="s">
        <v>51</v>
      </c>
      <c r="B27" s="34" t="s">
        <v>52</v>
      </c>
      <c r="C27" s="34"/>
      <c r="D27" s="19">
        <v>15</v>
      </c>
      <c r="E27" s="36"/>
      <c r="H27" s="46"/>
      <c r="I27" s="46"/>
    </row>
    <row r="28" spans="1:9" s="3" customFormat="1" ht="39.950000000000003" customHeight="1">
      <c r="A28" s="23" t="s">
        <v>53</v>
      </c>
      <c r="B28" s="34" t="s">
        <v>54</v>
      </c>
      <c r="C28" s="34"/>
      <c r="D28" s="19">
        <v>10</v>
      </c>
      <c r="E28" s="36"/>
    </row>
    <row r="29" spans="1:9" ht="39.950000000000003" customHeight="1">
      <c r="A29" s="23" t="s">
        <v>55</v>
      </c>
      <c r="B29" s="34" t="s">
        <v>56</v>
      </c>
      <c r="C29" s="34"/>
      <c r="D29" s="19">
        <v>5</v>
      </c>
      <c r="E29" s="36"/>
    </row>
    <row r="30" spans="1:9" ht="39.950000000000003" customHeight="1">
      <c r="A30" s="23" t="s">
        <v>57</v>
      </c>
      <c r="B30" s="42" t="s">
        <v>58</v>
      </c>
      <c r="C30" s="42"/>
      <c r="D30" s="19">
        <v>0</v>
      </c>
      <c r="E30" s="47"/>
    </row>
    <row r="31" spans="1:9" ht="39.950000000000003" customHeight="1">
      <c r="A31" s="20" t="s">
        <v>6</v>
      </c>
      <c r="B31" s="33" t="s">
        <v>59</v>
      </c>
      <c r="C31" s="33"/>
      <c r="D31" s="33"/>
      <c r="E31" s="33"/>
    </row>
    <row r="32" spans="1:9" s="3" customFormat="1" ht="48" customHeight="1">
      <c r="A32" s="14" t="s">
        <v>60</v>
      </c>
      <c r="B32" s="15" t="s">
        <v>61</v>
      </c>
      <c r="C32" s="15" t="s">
        <v>62</v>
      </c>
      <c r="D32" s="16">
        <f>MAX(D33:D35)</f>
        <v>8</v>
      </c>
      <c r="E32" s="17">
        <f>MAX(E33)</f>
        <v>0</v>
      </c>
    </row>
    <row r="33" spans="1:14" ht="39.950000000000003" customHeight="1">
      <c r="A33" s="9" t="s">
        <v>63</v>
      </c>
      <c r="B33" s="34" t="s">
        <v>64</v>
      </c>
      <c r="C33" s="34"/>
      <c r="D33" s="19">
        <v>8</v>
      </c>
      <c r="E33" s="45"/>
      <c r="H33" s="7"/>
      <c r="I33" s="7"/>
      <c r="J33" s="7"/>
      <c r="L33" s="7"/>
      <c r="M33" s="7"/>
      <c r="N33" s="7"/>
    </row>
    <row r="34" spans="1:14" ht="39.950000000000003" customHeight="1">
      <c r="A34" s="9" t="s">
        <v>65</v>
      </c>
      <c r="B34" s="34" t="s">
        <v>66</v>
      </c>
      <c r="C34" s="34"/>
      <c r="D34" s="19">
        <v>4</v>
      </c>
      <c r="E34" s="45"/>
      <c r="H34" s="5"/>
      <c r="I34" s="6"/>
      <c r="J34" s="5"/>
      <c r="L34" s="5"/>
      <c r="M34" s="6"/>
      <c r="N34" s="5"/>
    </row>
    <row r="35" spans="1:14" s="3" customFormat="1" ht="39.950000000000003" customHeight="1">
      <c r="A35" s="9" t="s">
        <v>67</v>
      </c>
      <c r="B35" s="34" t="s">
        <v>68</v>
      </c>
      <c r="C35" s="34"/>
      <c r="D35" s="19">
        <v>0</v>
      </c>
      <c r="E35" s="45"/>
      <c r="H35" s="5"/>
      <c r="I35" s="6"/>
      <c r="J35" s="5"/>
      <c r="L35" s="5"/>
      <c r="M35" s="6"/>
      <c r="N35" s="5"/>
    </row>
    <row r="36" spans="1:14" ht="54.75" customHeight="1">
      <c r="A36" s="21" t="s">
        <v>6</v>
      </c>
      <c r="B36" s="33" t="s">
        <v>69</v>
      </c>
      <c r="C36" s="33"/>
      <c r="D36" s="33"/>
      <c r="E36" s="33"/>
      <c r="H36" s="5"/>
      <c r="I36" s="6"/>
      <c r="J36" s="5"/>
      <c r="L36" s="5"/>
      <c r="M36" s="6"/>
      <c r="N36" s="5"/>
    </row>
    <row r="37" spans="1:14" s="3" customFormat="1" ht="39.950000000000003" customHeight="1">
      <c r="A37" s="14" t="s">
        <v>70</v>
      </c>
      <c r="B37" s="15" t="s">
        <v>71</v>
      </c>
      <c r="C37" s="15" t="s">
        <v>72</v>
      </c>
      <c r="D37" s="16">
        <f>MAX(D38:D40)</f>
        <v>8</v>
      </c>
      <c r="E37" s="17">
        <f>MAX(E38)</f>
        <v>0</v>
      </c>
    </row>
    <row r="38" spans="1:14" s="3" customFormat="1" ht="39.950000000000003" customHeight="1">
      <c r="A38" s="9" t="s">
        <v>73</v>
      </c>
      <c r="B38" s="34" t="s">
        <v>74</v>
      </c>
      <c r="C38" s="34"/>
      <c r="D38" s="19">
        <v>8</v>
      </c>
      <c r="E38" s="36"/>
    </row>
    <row r="39" spans="1:14" ht="39.950000000000003" customHeight="1">
      <c r="A39" s="9" t="s">
        <v>75</v>
      </c>
      <c r="B39" s="34" t="s">
        <v>76</v>
      </c>
      <c r="C39" s="34"/>
      <c r="D39" s="19">
        <v>4</v>
      </c>
      <c r="E39" s="36"/>
    </row>
    <row r="40" spans="1:14" ht="39.950000000000003" customHeight="1">
      <c r="A40" s="9" t="s">
        <v>77</v>
      </c>
      <c r="B40" s="34" t="s">
        <v>78</v>
      </c>
      <c r="C40" s="34"/>
      <c r="D40" s="19">
        <v>0</v>
      </c>
      <c r="E40" s="36"/>
    </row>
    <row r="41" spans="1:14" ht="39.950000000000003" customHeight="1">
      <c r="A41" s="21" t="s">
        <v>6</v>
      </c>
      <c r="B41" s="33" t="s">
        <v>79</v>
      </c>
      <c r="C41" s="33"/>
      <c r="D41" s="33"/>
      <c r="E41" s="33"/>
    </row>
    <row r="42" spans="1:14" s="3" customFormat="1" ht="39.950000000000003" customHeight="1">
      <c r="A42" s="14" t="s">
        <v>80</v>
      </c>
      <c r="B42" s="15" t="s">
        <v>81</v>
      </c>
      <c r="C42" s="15" t="s">
        <v>82</v>
      </c>
      <c r="D42" s="16">
        <f>MAX(D43:D45)</f>
        <v>8</v>
      </c>
      <c r="E42" s="17">
        <f>MAX(E43:E45)</f>
        <v>0</v>
      </c>
    </row>
    <row r="43" spans="1:14" ht="39.950000000000003" customHeight="1">
      <c r="A43" s="24" t="s">
        <v>83</v>
      </c>
      <c r="B43" s="35" t="s">
        <v>84</v>
      </c>
      <c r="C43" s="35"/>
      <c r="D43" s="25">
        <v>8</v>
      </c>
      <c r="E43" s="36"/>
    </row>
    <row r="44" spans="1:14" ht="39.950000000000003" customHeight="1">
      <c r="A44" s="24" t="s">
        <v>85</v>
      </c>
      <c r="B44" s="35" t="s">
        <v>86</v>
      </c>
      <c r="C44" s="35"/>
      <c r="D44" s="25">
        <v>4</v>
      </c>
      <c r="E44" s="36"/>
    </row>
    <row r="45" spans="1:14" ht="39.950000000000003" customHeight="1">
      <c r="A45" s="24" t="s">
        <v>87</v>
      </c>
      <c r="B45" s="35" t="s">
        <v>88</v>
      </c>
      <c r="C45" s="35"/>
      <c r="D45" s="25">
        <v>0</v>
      </c>
      <c r="E45" s="36"/>
    </row>
    <row r="46" spans="1:14" ht="39.950000000000003" customHeight="1">
      <c r="A46" s="21" t="s">
        <v>6</v>
      </c>
      <c r="B46" s="41" t="s">
        <v>89</v>
      </c>
      <c r="C46" s="41"/>
      <c r="D46" s="41"/>
      <c r="E46" s="41"/>
    </row>
    <row r="47" spans="1:14" s="3" customFormat="1" ht="39.950000000000003" customHeight="1">
      <c r="A47" s="14" t="s">
        <v>90</v>
      </c>
      <c r="B47" s="32" t="s">
        <v>91</v>
      </c>
      <c r="C47" s="15" t="s">
        <v>92</v>
      </c>
      <c r="D47" s="16">
        <f>MAX(D48:D49)</f>
        <v>1</v>
      </c>
      <c r="E47" s="17">
        <f>MAX(E48:E49)</f>
        <v>0</v>
      </c>
    </row>
    <row r="48" spans="1:14" ht="39.950000000000003" customHeight="1">
      <c r="A48" s="24" t="s">
        <v>93</v>
      </c>
      <c r="B48" s="38" t="s">
        <v>94</v>
      </c>
      <c r="C48" s="39"/>
      <c r="D48" s="25">
        <v>1</v>
      </c>
      <c r="E48" s="36"/>
    </row>
    <row r="49" spans="1:5" ht="39.950000000000003" customHeight="1">
      <c r="A49" s="24" t="s">
        <v>95</v>
      </c>
      <c r="B49" s="38" t="s">
        <v>96</v>
      </c>
      <c r="C49" s="39"/>
      <c r="D49" s="25">
        <v>0</v>
      </c>
      <c r="E49" s="36"/>
    </row>
    <row r="50" spans="1:5" ht="39.950000000000003" customHeight="1">
      <c r="A50" s="20" t="s">
        <v>6</v>
      </c>
      <c r="B50" s="33" t="s">
        <v>97</v>
      </c>
      <c r="C50" s="33"/>
      <c r="D50" s="33"/>
      <c r="E50" s="33"/>
    </row>
    <row r="51" spans="1:5" ht="39.950000000000003" customHeight="1">
      <c r="A51" s="37" t="s">
        <v>98</v>
      </c>
      <c r="B51" s="37"/>
      <c r="C51" s="37"/>
      <c r="D51" s="26">
        <v>25</v>
      </c>
      <c r="E51" s="26">
        <f>MAX(E52:E55)</f>
        <v>0</v>
      </c>
    </row>
    <row r="52" spans="1:5" ht="39.950000000000003" customHeight="1">
      <c r="A52" s="27" t="s">
        <v>99</v>
      </c>
      <c r="B52" s="28" t="s">
        <v>100</v>
      </c>
      <c r="C52" s="28" t="s">
        <v>101</v>
      </c>
      <c r="D52" s="16">
        <f>MAX(D53:D56)</f>
        <v>25</v>
      </c>
      <c r="E52" s="29">
        <f>MAX(E53:E56)</f>
        <v>0</v>
      </c>
    </row>
    <row r="53" spans="1:5" ht="39.950000000000003" customHeight="1">
      <c r="A53" s="23" t="s">
        <v>102</v>
      </c>
      <c r="B53" s="34" t="s">
        <v>103</v>
      </c>
      <c r="C53" s="34"/>
      <c r="D53" s="25">
        <v>25</v>
      </c>
      <c r="E53" s="36"/>
    </row>
    <row r="54" spans="1:5" ht="39.950000000000003" customHeight="1">
      <c r="A54" s="23" t="s">
        <v>104</v>
      </c>
      <c r="B54" s="34" t="s">
        <v>105</v>
      </c>
      <c r="C54" s="34"/>
      <c r="D54" s="25">
        <v>20</v>
      </c>
      <c r="E54" s="36"/>
    </row>
    <row r="55" spans="1:5" ht="39.950000000000003" customHeight="1">
      <c r="A55" s="23" t="s">
        <v>106</v>
      </c>
      <c r="B55" s="34" t="s">
        <v>107</v>
      </c>
      <c r="C55" s="34"/>
      <c r="D55" s="25">
        <v>15</v>
      </c>
      <c r="E55" s="36"/>
    </row>
    <row r="56" spans="1:5" ht="39.950000000000003" customHeight="1">
      <c r="A56" s="23" t="s">
        <v>108</v>
      </c>
      <c r="B56" s="34" t="s">
        <v>109</v>
      </c>
      <c r="C56" s="34"/>
      <c r="D56" s="25">
        <v>0</v>
      </c>
      <c r="E56" s="36"/>
    </row>
    <row r="57" spans="1:5" ht="39.950000000000003" customHeight="1">
      <c r="A57" s="8" t="s">
        <v>6</v>
      </c>
      <c r="B57" s="40" t="s">
        <v>110</v>
      </c>
      <c r="C57" s="40"/>
      <c r="D57" s="40"/>
      <c r="E57" s="40"/>
    </row>
    <row r="58" spans="1:5" ht="39.950000000000003" customHeight="1">
      <c r="A58" s="37" t="s">
        <v>111</v>
      </c>
      <c r="B58" s="37"/>
      <c r="C58" s="37"/>
      <c r="D58" s="13">
        <f>D51+D24+D7</f>
        <v>100</v>
      </c>
      <c r="E58" s="30"/>
    </row>
    <row r="59" spans="1:5" ht="39.950000000000003" customHeight="1">
      <c r="A59" s="37" t="s">
        <v>112</v>
      </c>
      <c r="B59" s="37"/>
      <c r="C59" s="37"/>
      <c r="D59" s="13">
        <v>25</v>
      </c>
      <c r="E59" s="30"/>
    </row>
    <row r="60" spans="1:5" ht="39.950000000000003" customHeight="1">
      <c r="A60" s="12" t="s">
        <v>113</v>
      </c>
      <c r="B60" s="31" t="str">
        <f>IF(E60&gt;=25,"ZBRALI STE DOVOLJ TOČK ZA ODOBRITEV VLOGE","ZBRALI STE PREMALO TOČK ZA ODOBRITEV VLOGE")</f>
        <v>ZBRALI STE PREMALO TOČK ZA ODOBRITEV VLOGE</v>
      </c>
      <c r="C60" s="12"/>
      <c r="D60" s="13"/>
      <c r="E60" s="30">
        <f>E7+E24+E51</f>
        <v>0</v>
      </c>
    </row>
  </sheetData>
  <sheetProtection algorithmName="SHA-512" hashValue="vfdk3MDA0pj6nda2820lwHG1Np3S4He/RZeqn60v0u2AfBFy+yGb1144+Dt08bR/GBcqZlkatc54PZ98939zmA==" saltValue="GI9YkHRWrGewHq+xLP8Wyw==" spinCount="100000" sheet="1" selectLockedCells="1"/>
  <mergeCells count="59">
    <mergeCell ref="H27:I27"/>
    <mergeCell ref="B44:C44"/>
    <mergeCell ref="E26:E30"/>
    <mergeCell ref="B15:E15"/>
    <mergeCell ref="B28:C28"/>
    <mergeCell ref="B33:C33"/>
    <mergeCell ref="E33:E35"/>
    <mergeCell ref="B34:C34"/>
    <mergeCell ref="B35:C35"/>
    <mergeCell ref="B17:C17"/>
    <mergeCell ref="E17:E18"/>
    <mergeCell ref="B18:C18"/>
    <mergeCell ref="B19:E19"/>
    <mergeCell ref="B23:E23"/>
    <mergeCell ref="B21:C21"/>
    <mergeCell ref="E21:E22"/>
    <mergeCell ref="B22:C22"/>
    <mergeCell ref="B30:C30"/>
    <mergeCell ref="B27:C27"/>
    <mergeCell ref="A7:C7"/>
    <mergeCell ref="A1:E1"/>
    <mergeCell ref="A2:E2"/>
    <mergeCell ref="B3:E3"/>
    <mergeCell ref="B4:E4"/>
    <mergeCell ref="B5:E5"/>
    <mergeCell ref="B9:C9"/>
    <mergeCell ref="E9:E14"/>
    <mergeCell ref="B10:C10"/>
    <mergeCell ref="B11:C11"/>
    <mergeCell ref="B12:C12"/>
    <mergeCell ref="B13:C13"/>
    <mergeCell ref="B14:C14"/>
    <mergeCell ref="A58:C58"/>
    <mergeCell ref="A59:C59"/>
    <mergeCell ref="A24:C24"/>
    <mergeCell ref="B26:C26"/>
    <mergeCell ref="B29:C29"/>
    <mergeCell ref="B50:E50"/>
    <mergeCell ref="B31:E31"/>
    <mergeCell ref="B38:C38"/>
    <mergeCell ref="B48:C48"/>
    <mergeCell ref="B49:C49"/>
    <mergeCell ref="B43:C43"/>
    <mergeCell ref="E38:E40"/>
    <mergeCell ref="B57:E57"/>
    <mergeCell ref="A51:C51"/>
    <mergeCell ref="B53:C53"/>
    <mergeCell ref="B46:E46"/>
    <mergeCell ref="E48:E49"/>
    <mergeCell ref="E43:E45"/>
    <mergeCell ref="E53:E56"/>
    <mergeCell ref="B54:C54"/>
    <mergeCell ref="B55:C55"/>
    <mergeCell ref="B56:C56"/>
    <mergeCell ref="B36:E36"/>
    <mergeCell ref="B40:C40"/>
    <mergeCell ref="B41:E41"/>
    <mergeCell ref="B39:C39"/>
    <mergeCell ref="B45:C45"/>
  </mergeCells>
  <phoneticPr fontId="14" type="noConversion"/>
  <dataValidations count="9">
    <dataValidation type="list" allowBlank="1" showInputMessage="1" showErrorMessage="1" sqref="E43:E45" xr:uid="{570190A0-4624-41C3-AEBA-198E3B6CBF88}">
      <formula1>$D$43:$D$45</formula1>
    </dataValidation>
    <dataValidation type="list" allowBlank="1" showInputMessage="1" showErrorMessage="1" sqref="E21:E22" xr:uid="{8C8D4C39-0FCA-4D0A-8C2A-E20C4F530C11}">
      <formula1>$D$21:$D$22</formula1>
    </dataValidation>
    <dataValidation type="list" allowBlank="1" showInputMessage="1" showErrorMessage="1" sqref="E53" xr:uid="{8D9CEA3F-6BD8-40A2-8A37-FB042ED8ED5E}">
      <formula1>$D$53:$D$56</formula1>
    </dataValidation>
    <dataValidation type="list" showInputMessage="1" showErrorMessage="1" sqref="E38:E40" xr:uid="{A4135FE0-A525-4376-B14A-892E673F99C6}">
      <formula1>$D$38:$D$40</formula1>
    </dataValidation>
    <dataValidation type="list" allowBlank="1" showInputMessage="1" showErrorMessage="1" sqref="E17:E18" xr:uid="{3A9DE710-ABEF-4D6E-9047-DCC13C8F73E7}">
      <formula1>$D$17:$D$18</formula1>
    </dataValidation>
    <dataValidation type="list" allowBlank="1" showInputMessage="1" showErrorMessage="1" sqref="E9:E14" xr:uid="{2C501E33-D244-4898-9DDA-8BFC2D4D2603}">
      <formula1>$D$9:$D$14</formula1>
    </dataValidation>
    <dataValidation type="list" showInputMessage="1" showErrorMessage="1" sqref="E33:E35" xr:uid="{E4F26569-E150-4D94-98D3-4CDA38AE36C5}">
      <formula1>$D$33:$D$35</formula1>
    </dataValidation>
    <dataValidation type="list" allowBlank="1" showInputMessage="1" showErrorMessage="1" sqref="E26:E30" xr:uid="{3A5EDB1C-56A1-48F4-A305-EA329803063A}">
      <formula1>$D$26:$D$30</formula1>
    </dataValidation>
    <dataValidation type="list" allowBlank="1" showInputMessage="1" showErrorMessage="1" sqref="E48:E49" xr:uid="{21247D16-9B3D-4EE9-A160-32619845ABBB}">
      <formula1>$D$48:$D$49</formula1>
    </dataValidation>
  </dataValidations>
  <pageMargins left="0.7" right="0.7" top="0.75" bottom="0.75" header="0.3" footer="0.3"/>
  <pageSetup paperSize="9" scale="49" fitToHeight="0" orientation="portrait" r:id="rId1"/>
  <rowBreaks count="1" manualBreakCount="1">
    <brk id="31" max="4" man="1"/>
  </rowBreaks>
  <ignoredErrors>
    <ignoredError sqref="A52 A20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414A257A369C4BAAD1B6927524B91B" ma:contentTypeVersion="18" ma:contentTypeDescription="Ustvari nov dokument." ma:contentTypeScope="" ma:versionID="9633f1c598b8ab8586d23f6f28d0a03c">
  <xsd:schema xmlns:xsd="http://www.w3.org/2001/XMLSchema" xmlns:xs="http://www.w3.org/2001/XMLSchema" xmlns:p="http://schemas.microsoft.com/office/2006/metadata/properties" xmlns:ns2="f3786703-79a9-47de-ad6a-ef81e658716c" xmlns:ns3="306a5fad-798d-4972-9ba1-b7dc3bc171cd" targetNamespace="http://schemas.microsoft.com/office/2006/metadata/properties" ma:root="true" ma:fieldsID="19b6a34de35b88f5edce3829d8c6816d" ns2:_="" ns3:_="">
    <xsd:import namespace="f3786703-79a9-47de-ad6a-ef81e658716c"/>
    <xsd:import namespace="306a5fad-798d-4972-9ba1-b7dc3bc17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86703-79a9-47de-ad6a-ef81e65871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0e3b8515-2efb-4f80-aba5-d361c9ec87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a5fad-798d-4972-9ba1-b7dc3bc171c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f101321-fe29-4506-b13a-4eeb9e720a21}" ma:internalName="TaxCatchAll" ma:showField="CatchAllData" ma:web="306a5fad-798d-4972-9ba1-b7dc3bc171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786703-79a9-47de-ad6a-ef81e658716c">
      <Terms xmlns="http://schemas.microsoft.com/office/infopath/2007/PartnerControls"/>
    </lcf76f155ced4ddcb4097134ff3c332f>
    <TaxCatchAll xmlns="306a5fad-798d-4972-9ba1-b7dc3bc171cd" xsi:nil="true"/>
  </documentManagement>
</p:properties>
</file>

<file path=customXml/itemProps1.xml><?xml version="1.0" encoding="utf-8"?>
<ds:datastoreItem xmlns:ds="http://schemas.openxmlformats.org/officeDocument/2006/customXml" ds:itemID="{C1E96915-CA84-498D-9819-6247CB908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491BC-B03D-45B5-A3E7-384C04C163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786703-79a9-47de-ad6a-ef81e658716c"/>
    <ds:schemaRef ds:uri="306a5fad-798d-4972-9ba1-b7dc3bc17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CBA300-B2CC-4AF1-BD78-8E5A1E2E5515}">
  <ds:schemaRefs>
    <ds:schemaRef ds:uri="http://schemas.openxmlformats.org/package/2006/metadata/core-properties"/>
    <ds:schemaRef ds:uri="306a5fad-798d-4972-9ba1-b7dc3bc171cd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f3786703-79a9-47de-ad6a-ef81e658716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MERILA</vt:lpstr>
      <vt:lpstr>MERILA!_Hlk146790821</vt:lpstr>
      <vt:lpstr>MERILA!Področje_tiskanja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 Kozina</dc:creator>
  <cp:keywords/>
  <dc:description/>
  <cp:lastModifiedBy>Katja Zgonc</cp:lastModifiedBy>
  <cp:revision/>
  <dcterms:created xsi:type="dcterms:W3CDTF">2025-05-20T11:50:49Z</dcterms:created>
  <dcterms:modified xsi:type="dcterms:W3CDTF">2026-08-18T10:42:56Z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0x01010041414A257A369C4BAAD1B6927524B91B</vt:lpwstr>
  </property>
  <property fmtid="{D5CDD505-2E9C-101B-9397-08002B2CF9AE}" pid="3" name="MediaServiceImageTags">
    <vt:lpwstr/>
  </property>
</Properties>
</file>