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a_delovni_zvezek" defaultThemeVersion="202300"/>
  <mc:AlternateContent xmlns:mc="http://schemas.openxmlformats.org/markup-compatibility/2006">
    <mc:Choice Requires="x15">
      <x15ac:absPath xmlns:x15ac="http://schemas.microsoft.com/office/spreadsheetml/2010/11/ac" url="https://regionalnisklad.sharepoint.com/sites/SPODBUDE496/Dokumenti v skupni rabi/2_Finančni produkti/2026 LOKALNO Komunalna podjetja Obmejna, LOKALNO Komunalna podjetja/"/>
    </mc:Choice>
  </mc:AlternateContent>
  <xr:revisionPtr revIDLastSave="2790" documentId="8_{8200DDE6-51AE-4FCE-A0AF-1918B71EA3A9}" xr6:coauthVersionLast="47" xr6:coauthVersionMax="47" xr10:uidLastSave="{97F260D4-9E28-4908-B4D4-9F24ABFD829B}"/>
  <bookViews>
    <workbookView xWindow="23085" yWindow="1050" windowWidth="21600" windowHeight="11295" xr2:uid="{4E1D33EC-0C41-4C6E-8946-62582960059F}"/>
  </bookViews>
  <sheets>
    <sheet name="MERILA" sheetId="2" r:id="rId1"/>
  </sheets>
  <definedNames>
    <definedName name="_Hlk146790821" localSheetId="0">MERILA!$A$9</definedName>
    <definedName name="_Hlk146892016" localSheetId="0">MERILA!#REF!</definedName>
    <definedName name="_xlnm.Print_Area" localSheetId="0">MERILA!$A$1:$E$61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2" l="1"/>
  <c r="B61" i="2"/>
  <c r="D25" i="2"/>
  <c r="D7" i="2"/>
  <c r="E25" i="2"/>
  <c r="E32" i="2"/>
  <c r="E37" i="2"/>
  <c r="E44" i="2"/>
  <c r="D44" i="2" l="1"/>
  <c r="E54" i="2" l="1"/>
  <c r="E53" i="2" s="1"/>
  <c r="D54" i="2"/>
  <c r="D53" i="2" s="1"/>
  <c r="E49" i="2" l="1"/>
  <c r="E24" i="2" s="1"/>
  <c r="D49" i="2"/>
  <c r="E20" i="2" l="1"/>
  <c r="D20" i="2"/>
  <c r="D8" i="2" l="1"/>
  <c r="D37" i="2"/>
  <c r="D32" i="2"/>
  <c r="E8" i="2"/>
  <c r="E16" i="2"/>
  <c r="D16" i="2"/>
  <c r="E7" i="2" l="1"/>
  <c r="D59" i="2" l="1"/>
  <c r="E61" i="2"/>
</calcChain>
</file>

<file path=xl/sharedStrings.xml><?xml version="1.0" encoding="utf-8"?>
<sst xmlns="http://schemas.openxmlformats.org/spreadsheetml/2006/main" count="125" uniqueCount="117">
  <si>
    <t>MERILA ZA OCENJEVANJE VLOG</t>
  </si>
  <si>
    <t>Razpisna dokumentacija št. 2</t>
  </si>
  <si>
    <t>Številka razpisa</t>
  </si>
  <si>
    <t>0301-2/2025-SRRS-22</t>
  </si>
  <si>
    <t>Naziv razpisa</t>
  </si>
  <si>
    <t>Javni razpis za finančna produkta - LOKALNO Komunalna podjetja Obmejna ter LOKALNO Komunalna podjetja z dne 19. 8. 2026 (v nadaljevanju razpis)</t>
  </si>
  <si>
    <t>Pojasnilo</t>
  </si>
  <si>
    <t xml:space="preserve">Popolna vloga bo ocenjena s strani dveh neodvisnih ocenjevalcev na podlagi meril, ki so navedena v nadaljevanju.  
Posamezna vloga lahko skupaj prejme 100 točk. Za odobritev mora vloga doseči najmanj 25 točk. 
Točke se v okviru posameznega merila dodelijo na podlagi ustreznih pravnih podlag (uredb), predstavitve vlagatelja in projekta v vlogi oz. dokazilih, priloženih k vlogi (npr. v Poslovno-finančni prilogi, …). </t>
  </si>
  <si>
    <t>OZNAKA MERILA</t>
  </si>
  <si>
    <t>MERILO</t>
  </si>
  <si>
    <t>PRILOGA / PODLAGA za dodelitev točk</t>
  </si>
  <si>
    <t>ŠT. TOČK</t>
  </si>
  <si>
    <t>SAMOOCENITEV</t>
  </si>
  <si>
    <t>1. REGIONALNI VIDIK</t>
  </si>
  <si>
    <t>1.02</t>
  </si>
  <si>
    <t>Stopnja razvitosti razvojne regije projekta</t>
  </si>
  <si>
    <t>1.02.01</t>
  </si>
  <si>
    <t>Pomurska (172,5)</t>
  </si>
  <si>
    <t>1.02.02</t>
  </si>
  <si>
    <t>Primorsko-notranjska (138,3), Podravska (133,4), Zasavska (132,3)</t>
  </si>
  <si>
    <t>1.02.03</t>
  </si>
  <si>
    <t>Koroška (127,7), Posavska (121,8)</t>
  </si>
  <si>
    <t>1.02.04</t>
  </si>
  <si>
    <t>Goriška (117,1), Savinjska (109,3)</t>
  </si>
  <si>
    <t>1.02.05</t>
  </si>
  <si>
    <t>Obalno-kraška (103,2), Jugovzhodna Slovenija (93,0),  Gorenjska (85,3)</t>
  </si>
  <si>
    <t>1.02.06</t>
  </si>
  <si>
    <t>Osrednjeslovenska (49,6).</t>
  </si>
  <si>
    <t>Vlagatelj po tem merilu pridobi točke glede na indeks razvojne ogroženosti razvojne regije, v kateri se izvaja projekt. Pravna podlaga za uporabo tega merila je Pravilnik o razvrstitvi razvojnih regij po stopnji razvitosti za programsko obdobje 2021–2027 (Uradni list RS, št. 118/21).</t>
  </si>
  <si>
    <t>1.11</t>
  </si>
  <si>
    <t>Lokacija projekta glede na obmejna problemska območja (OPO) ali območja avtohtonih narodnih skupnosti (ANS)</t>
  </si>
  <si>
    <t>Na osnovi seznama OPO in ANS</t>
  </si>
  <si>
    <t>1.11.01</t>
  </si>
  <si>
    <t>Lokacija projekta se nahaja na OPO ali na območju ANS</t>
  </si>
  <si>
    <t>1.11.02</t>
  </si>
  <si>
    <t>Lokacija projekta se ne nahaja na OPO ali na območju ANS</t>
  </si>
  <si>
    <t xml:space="preserve">Točke po tem merilu se dodelijo glede na to, ali se projekt nahaja na obmejnem problemskem območju ali na območju avtohtonih narodnih skupnosti .
Obmejna problemska območja so opredeljena v Uredbi o določitvi obmejnih problemskih območij (Ur. l. RS, št. 22/11, 97/12, 24/15, 35/17, 101/20, 112/22 in 92/24).  
Upravičena avtohtona narodnostno mešana območja z madžarsko narodnostno skupnostjo so v naslednjih naseljih: 
v občini Dobrovnik: Dobrovnik/ Dobronak in Žitkovci/ Zsitkóc, 
v občini Hodoš: Hodoš/ Hodos in Krplivnik/ Kapornak, 
v občini Moravske Toplice: Motvarjevci/ Szentlászló, Pordašinci/ Kisfalu, Čikečka vas/ Csekefa, Prosenjakovci/ Pártosfalva, Središče/ Szerdahely, 
v občini Lendava: Radmožanci/ Radamos, Kamovci/ Kámaháza, Genterovci/ Göntérháza, Mostje/ Hidvég, Banuta/ Bánuta, Dolga vas/ Hosszúfalu, Dolgovaške gorice/ Hosszúfaluhegy, Lendavske gorice/ Lendahegy, Lendava/ Lendva, Dolnji Lakoš/ Alsólakos, Gornji Lakoš/ Felsölakos, Čentiba/ Csente, Dolina/ Völgyifalu, Pince/ Pince, Pince marof/ Pincemajor, Petišovci/ Petesháza, Trimlini/ Hármasmalom, Gaberje/ Gyetryános, Kapca/ Kapca, Kot/ Kót 
in v občini Šalovci: Domanjševci/ Domonkosfa. 
Upravičena avtohtona narodnostno mešana območja z italijansko narodnostno skupnostjo so v naslednjih naseljih: 
v občini Izola: Izola/ Isola (mesto), Dobrava, Jagodje, 
v občini Koper: Ankaran/ Ancarano, Barizoni/ Barisoni, Bertoki/ Bertocchi, Bošmarin/ Bossamarino, Cerej/ Cerei, Hrvatini/ Crevatini, Kampel/ Campel, Kolomban/ Colombano, Koper/ Capodistria (mesto), Prade/ Prade, Premančan, Škofije/ Val-marin, Šalara/ Salara, Škocjan/ San Canziano, 
in v občini Piran: Piran/ Pirano (mesto), Portorož/ Portorose, Lucija/ Lucia, Strunjan/ Strugnano, Seča/ Sezza, Sečovlje/ Sicciole, Parecag/ Parezzago, Dragonja. </t>
  </si>
  <si>
    <t>1.16</t>
  </si>
  <si>
    <t xml:space="preserve">Lokacija projekta glede na območje Triglavskega narodnega parka (TNP) </t>
  </si>
  <si>
    <t>Vpogled Sklada v Atlas okolja</t>
  </si>
  <si>
    <t>1.16.01</t>
  </si>
  <si>
    <t xml:space="preserve">Projekt se nahaja na območju TNP </t>
  </si>
  <si>
    <t>1.16.02</t>
  </si>
  <si>
    <t xml:space="preserve">Projekt se ne nahaja na območju TNP </t>
  </si>
  <si>
    <t xml:space="preserve">Točke po merilu lokacija projekta glede na območje Triglavskega narodnega parka (TNP) se določi glede na to, ali je lokacija projekta na območju TNP, in sicer na podlagi vpogleda SRRS v Atlas okolja - https://gis.arso.gov.si/atlasokolja/profile.aspx?id=Atlas_Okolja_AXL@Arso  </t>
  </si>
  <si>
    <t>2. TRAJNOSTNI VIDIK</t>
  </si>
  <si>
    <t>2.127</t>
  </si>
  <si>
    <t>Prispevek k prednostnim področjem trajnostnega razvoja</t>
  </si>
  <si>
    <t xml:space="preserve">Poslovno- finančna priloga </t>
  </si>
  <si>
    <t>2.127.1</t>
  </si>
  <si>
    <t>Projekt izpolnjuje pogoje za prednostni projekt (vsaj 30 % upravičenih stroškov na področje ter izkazan merljiv cilj/kazalnik) v vsaj enem od štirih prednostnih področij (blaženje podnebnih sprememb, prilagajanje podnebnim spremembam, trajnostna mobilnost, krožno gospodarstvo)</t>
  </si>
  <si>
    <t>2.127.2</t>
  </si>
  <si>
    <t>Projekt vsebinsko pomembno prispeva k vsaj enemu od štirih prednostnih področij ter izpolnjuje enega od pogojev za prednostni projekt (bodisi je najmanj 30 % upravičenih stroškov namenjenih temu področju bodisi je opredeljen merljiv cilj oziroma kazalnik), ne izpolnjuje pa obeh pogojev hkrati.</t>
  </si>
  <si>
    <t>2.127.3</t>
  </si>
  <si>
    <t>Projekt vključuje konkretne, v vlogi opredeljene aktivnosti iz vsaj enega prednostnega področja, vendar delež upravičenih stroškov za to področje ne dosega 30 % in/ali ni opredeljen merljiv kazalnik.</t>
  </si>
  <si>
    <t>2.127.4</t>
  </si>
  <si>
    <t>Projekt zgolj posredno ali obrobno naslavlja eno od prednostnih področij, brez samostojno opredeljenih aktivnosti, stroškov ali kazalnika za to področje.</t>
  </si>
  <si>
    <t>2.127.5</t>
  </si>
  <si>
    <t>Projekt ne naslavlja nobenega od štirih prednostnih področij</t>
  </si>
  <si>
    <t>Merilo neposredno prevaja opredelitev prednostnega projekta iz poglavja »Prednostni projekti« v sistem točkovanja. Najvišjo oceno (20 točk) dobijo projekti, ki izpolnjujejo oba pogoja (delež stroškov ≥30 % in kazalnik) v vsaj enem prednostnem področju. Izpolnjevanje le enega pogoja prinese 15 točk. Kadar so aktivnosti s področja v vlogi konkretno opredeljene, a pod pragom ali brez kazalnika, se dodeli 10 točk. Kadar je povezava s področjem le posredna, brez lastnih aktivnosti/stroškov/kazalnika, se dodeli 5 točk. Brez naslavljanja katerega od štirih področij projekt ne prejme točk.</t>
  </si>
  <si>
    <t>2.129</t>
  </si>
  <si>
    <t>Digitalizacija in pametno upravljanje</t>
  </si>
  <si>
    <t>Poslovno – finančna priloga</t>
  </si>
  <si>
    <t>2.129.1</t>
  </si>
  <si>
    <t>Vključitev pametnih sistemov za upravljanje z energijo, vodo ali daljinsko zaznavanje tveganja, napredne mobilne rešitve za uporabnike (npr. e-poslovanje s strankami, mobilne aplikacije za teren) in sistemi za pametno upravljanje stavb</t>
  </si>
  <si>
    <t>2.129.2</t>
  </si>
  <si>
    <t>Projekt sam ne vključuje pametnih sistemov ali naprednih mobilnih rešitev, vlagatelj pa v vlogi izkaže načrt oziroma namero za njihovo uvedbo v prihodnje (npr. v okviru drugih načrtovanih investicij ali strategije digitalizacije), ki pa ni del tega projekta oziroma ni finančno ovrednotena znotraj upravičenih stroškov.</t>
  </si>
  <si>
    <t>2.129.3</t>
  </si>
  <si>
    <t>Ni vključeno</t>
  </si>
  <si>
    <t xml:space="preserve">Točke po tem merilu se določijo glede na to, ali projekt vključuje pametne sisteme za spremljanje porabe energije in vode, zgodnje zaznavanje podnebnih tveganj ali napredne mobilne rešitve za uporabnike. </t>
  </si>
  <si>
    <t>2.33</t>
  </si>
  <si>
    <t>Okoljski certifikati, okoljska priznanja, vključenost v okoljske sheme</t>
  </si>
  <si>
    <t>Certifikati, odločbe, povezava do trajnostnega poročila oz. utemeljitev v Poslovno-finančni prilogi (vrstica 22)</t>
  </si>
  <si>
    <t>2.33.01</t>
  </si>
  <si>
    <t>Vlagatelj ima izdelano Trajnostno poročilo po GRI ali ESRS/VSME, javno objavljeno</t>
  </si>
  <si>
    <t>2.33.02</t>
  </si>
  <si>
    <t>Vlagatelj ima izdelano Trajnostno poročilo po GRI ali ESRS/VSME, nejavno</t>
  </si>
  <si>
    <t>2.33.03</t>
  </si>
  <si>
    <t>Vlagatelj ima veljaven ISO certifikat (npr. ISO 14001, ISO 50001, ISO 22000, ipd.)</t>
  </si>
  <si>
    <t>2.33.04</t>
  </si>
  <si>
    <t xml:space="preserve">Vlagatelj izkazuje drugo okoljsko priznanje oz. certifikat </t>
  </si>
  <si>
    <t>2.33.05</t>
  </si>
  <si>
    <t>Vlagatelj v času oddaje vloge  ne izkazuje ustreznih dokazil oz. prej navedenih certifikatov</t>
  </si>
  <si>
    <t xml:space="preserve">Točke po tem merilu se določi skladno z rangom števila točk, in sicer na podlagi pridobljenih certifikatov oz. vključenosti vlagatelja v ustrezne sheme ali izdelanega trajostnega poročila. </t>
  </si>
  <si>
    <t>2.105</t>
  </si>
  <si>
    <t>Družbena trajnost in vključenost</t>
  </si>
  <si>
    <t>Poslovno – finančna priloga (vrstica 37)</t>
  </si>
  <si>
    <t>2.105.1</t>
  </si>
  <si>
    <t xml:space="preserve">Projekt ima visok, večplasten razvojni učinek (dostop do storitev, gospodarski razvoj, socialna vključenost več deležniških skupin, zadrževanje prebivalstva)	
</t>
  </si>
  <si>
    <t>2.105.2</t>
  </si>
  <si>
    <t>Projekt ima srednji učinek, omejen na določeno ciljno skupino ali območje</t>
  </si>
  <si>
    <t>2.105.3</t>
  </si>
  <si>
    <t>Projekt ima minimalen ali pretežno posreden učinek</t>
  </si>
  <si>
    <t>2.105.4</t>
  </si>
  <si>
    <t xml:space="preserve">Merilo ocenjuje širši družbeni in razvojni doprinos projekta neodvisno od okoljske komponente – dostopnost storitev, gospodarski učinek in socialno vključenost.			
</t>
  </si>
  <si>
    <t>2.36</t>
  </si>
  <si>
    <t>Strokovni kader pri vlagatelju in na projektu</t>
  </si>
  <si>
    <t>Poslovno – finančna priloga (vrstica 21)</t>
  </si>
  <si>
    <t>2.36.01</t>
  </si>
  <si>
    <t>Strokovni kader pri vlagatelju oz. na projektu izkazuje izkušnje in strokovno usposobljenost s področja projekta.</t>
  </si>
  <si>
    <t>2.36.02</t>
  </si>
  <si>
    <t>Strokovni kader pri vlagatelju oz. na projektu delno izkazujejo izkušnje oz. strokovno usposobljenost s področja projekta</t>
  </si>
  <si>
    <t>Točke po tem merilu se določi skladno z rangom števila točk, in sicer na podlagi izkušenj in strokovne usposobljenosti strokovnega kadra pri vlagatelju oz. na projektu.  Pod izkušnjami in strokovno usposobljenostjo se štejejo reference in znanja s področja izvajanja gospodarskih javnih služb (npr. upravljanje vodovodnih in kanalizacijskih sistemov, čistilnih naprav, ravnanje z odpadki, digitalni nadzor infrastrukturnih sistemov, energetska optimizacija, projekti OVE, projekti blaženja podnebnih tveganj).</t>
  </si>
  <si>
    <t>3. FINANČNA OCENA</t>
  </si>
  <si>
    <t xml:space="preserve"> 3.01</t>
  </si>
  <si>
    <t>Bonitetna ocena</t>
  </si>
  <si>
    <r>
      <t>Vpogled Sklada v EBONITETE</t>
    </r>
    <r>
      <rPr>
        <sz val="8.5"/>
        <color rgb="FF195728"/>
        <rFont val="Arial"/>
        <family val="2"/>
        <charset val="238"/>
      </rPr>
      <t xml:space="preserve">               </t>
    </r>
  </si>
  <si>
    <t xml:space="preserve"> 3.01.01</t>
  </si>
  <si>
    <t>Bonitetna ocena od 9 do 10</t>
  </si>
  <si>
    <t xml:space="preserve"> 3.01.02</t>
  </si>
  <si>
    <t xml:space="preserve">Bonitetna ocena 7 do 8 </t>
  </si>
  <si>
    <t xml:space="preserve"> 3.01.03</t>
  </si>
  <si>
    <t>Bonitetna ocena 5 do 6</t>
  </si>
  <si>
    <t>Točke po merilu Bonitetna ocena se določi skladno z rangom števila točk, in sicer na podlagi bonitetne ocene vlagatelja, ki je razvidna iz sistema Ebonitete.si. V kolikor bonitetne ocene za navedene pravno organizacijske oblike ni razvidne iz Ebonitete.si, jo mora vlagatelj proti plačilu pridobiti sam pri isti bonitetni hiši in jo priložiti v zavihku "Priloge", pod dokazilo "Bonitetna ocena«.</t>
  </si>
  <si>
    <t>NAJVIŠJE MOŽNO ŠTEVILO TOČK PO JAVNEM RAZPISU</t>
  </si>
  <si>
    <t>MINIMALNI PRAG ZA ODOBRITEV VLOGE</t>
  </si>
  <si>
    <t>SKUPAJ TOČKE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</si>
</sst>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7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.5"/>
      <color rgb="FF5E5E5E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8.5"/>
      <color rgb="FF195728"/>
      <name val="Arial"/>
      <family val="2"/>
      <charset val="238"/>
    </font>
    <font>
      <sz val="8.5"/>
      <color rgb="FF195728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sz val="8.5"/>
      <color theme="2" tint="-0.89999084444715716"/>
      <name val="Arial"/>
      <family val="2"/>
      <charset val="238"/>
    </font>
    <font>
      <sz val="9"/>
      <color theme="1"/>
      <name val="Aptos Narrow"/>
      <family val="2"/>
      <charset val="238"/>
      <scheme val="minor"/>
    </font>
    <font>
      <b/>
      <sz val="9"/>
      <color rgb="FFCCFFCC"/>
      <name val="Arial"/>
      <family val="2"/>
      <charset val="238"/>
    </font>
    <font>
      <b/>
      <sz val="8.5"/>
      <color rgb="FFFFFFFF"/>
      <name val="Arial"/>
      <family val="2"/>
      <charset val="238"/>
    </font>
    <font>
      <i/>
      <sz val="8.5"/>
      <color rgb="FF5E5E5E"/>
      <name val="Arial"/>
      <family val="2"/>
      <charset val="238"/>
    </font>
    <font>
      <i/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2"/>
      <color rgb="FF303030"/>
      <name val="Google Sans Text"/>
      <charset val="1"/>
    </font>
    <font>
      <sz val="8.5"/>
      <color rgb="FF5E5E5E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9EC2A6"/>
        <bgColor indexed="64"/>
      </patternFill>
    </fill>
    <fill>
      <patternFill patternType="solid">
        <fgColor rgb="FF868686"/>
        <bgColor indexed="64"/>
      </patternFill>
    </fill>
    <fill>
      <patternFill patternType="solid">
        <fgColor rgb="FFD1D8C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DE9"/>
        <bgColor indexed="64"/>
      </patternFill>
    </fill>
    <fill>
      <patternFill patternType="solid">
        <fgColor rgb="FF649981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0">
    <xf numFmtId="0" fontId="0" fillId="0" borderId="0" xfId="0"/>
    <xf numFmtId="0" fontId="7" fillId="0" borderId="0" xfId="0" applyFont="1"/>
    <xf numFmtId="0" fontId="9" fillId="0" borderId="0" xfId="0" applyFont="1"/>
    <xf numFmtId="0" fontId="13" fillId="0" borderId="0" xfId="0" applyFont="1"/>
    <xf numFmtId="0" fontId="0" fillId="0" borderId="0" xfId="0" applyAlignment="1">
      <alignment wrapText="1"/>
    </xf>
    <xf numFmtId="0" fontId="15" fillId="0" borderId="0" xfId="0" applyFont="1"/>
    <xf numFmtId="0" fontId="2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164" fontId="5" fillId="5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164" fontId="8" fillId="7" borderId="2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9" borderId="2" xfId="0" applyFont="1" applyFill="1" applyBorder="1" applyAlignment="1">
      <alignment wrapText="1"/>
    </xf>
    <xf numFmtId="0" fontId="2" fillId="6" borderId="2" xfId="0" applyFont="1" applyFill="1" applyBorder="1" applyAlignment="1">
      <alignment horizontal="left" vertical="center" wrapText="1"/>
    </xf>
    <xf numFmtId="0" fontId="12" fillId="9" borderId="2" xfId="0" applyFont="1" applyFill="1" applyBorder="1" applyAlignment="1">
      <alignment wrapText="1"/>
    </xf>
    <xf numFmtId="164" fontId="8" fillId="0" borderId="2" xfId="1" applyNumberFormat="1" applyFont="1" applyFill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8" borderId="2" xfId="0" applyFont="1" applyFill="1" applyBorder="1" applyAlignment="1">
      <alignment horizontal="center" vertical="center" wrapText="1"/>
    </xf>
  </cellXfs>
  <cellStyles count="2">
    <cellStyle name="Navadno" xfId="0" builtinId="0"/>
    <cellStyle name="Opomba" xfId="1" builtinId="10"/>
  </cellStyles>
  <dxfs count="0"/>
  <tableStyles count="0" defaultTableStyle="TableStyleMedium2" defaultPivotStyle="PivotStyleLight16"/>
  <colors>
    <mruColors>
      <color rgb="FF0000FF"/>
      <color rgb="FFCCFFCC"/>
      <color rgb="FF868686"/>
      <color rgb="FFEAEDE9"/>
      <color rgb="FF6499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9685-EBCE-4492-A09A-4970E6AB6C1A}">
  <sheetPr codeName="List1">
    <pageSetUpPr fitToPage="1"/>
  </sheetPr>
  <dimension ref="A1:G61"/>
  <sheetViews>
    <sheetView tabSelected="1" zoomScale="70" zoomScaleNormal="70" zoomScaleSheetLayoutView="100" workbookViewId="0">
      <pane ySplit="6" topLeftCell="A7" activePane="bottomLeft" state="frozen"/>
      <selection pane="bottomLeft" activeCell="E9" sqref="E9:E14"/>
    </sheetView>
  </sheetViews>
  <sheetFormatPr defaultRowHeight="15"/>
  <cols>
    <col min="1" max="1" width="19.140625" style="4" customWidth="1"/>
    <col min="2" max="2" width="98.7109375" style="4" customWidth="1"/>
    <col min="3" max="3" width="26.5703125" style="4" customWidth="1"/>
    <col min="4" max="4" width="14.5703125" style="4" customWidth="1"/>
    <col min="5" max="5" width="19" customWidth="1"/>
  </cols>
  <sheetData>
    <row r="1" spans="1:5" ht="30" customHeight="1">
      <c r="A1" s="39" t="s">
        <v>0</v>
      </c>
      <c r="B1" s="39"/>
      <c r="C1" s="39"/>
      <c r="D1" s="39"/>
      <c r="E1" s="39"/>
    </row>
    <row r="2" spans="1:5" ht="20.100000000000001" customHeight="1">
      <c r="A2" s="39" t="s">
        <v>1</v>
      </c>
      <c r="B2" s="39"/>
      <c r="C2" s="39"/>
      <c r="D2" s="39"/>
      <c r="E2" s="39"/>
    </row>
    <row r="3" spans="1:5" ht="20.100000000000001" customHeight="1">
      <c r="A3" s="6" t="s">
        <v>2</v>
      </c>
      <c r="B3" s="38" t="s">
        <v>3</v>
      </c>
      <c r="C3" s="38"/>
      <c r="D3" s="38"/>
      <c r="E3" s="38"/>
    </row>
    <row r="4" spans="1:5" ht="20.100000000000001" customHeight="1">
      <c r="A4" s="6" t="s">
        <v>4</v>
      </c>
      <c r="B4" s="38" t="s">
        <v>5</v>
      </c>
      <c r="C4" s="38"/>
      <c r="D4" s="38"/>
      <c r="E4" s="38"/>
    </row>
    <row r="5" spans="1:5" ht="60.75" customHeight="1">
      <c r="A5" s="6" t="s">
        <v>6</v>
      </c>
      <c r="B5" s="38" t="s">
        <v>7</v>
      </c>
      <c r="C5" s="38"/>
      <c r="D5" s="38"/>
      <c r="E5" s="38"/>
    </row>
    <row r="6" spans="1:5" s="1" customFormat="1" ht="33" customHeight="1">
      <c r="A6" s="7" t="s">
        <v>8</v>
      </c>
      <c r="B6" s="8" t="s">
        <v>9</v>
      </c>
      <c r="C6" s="8" t="s">
        <v>10</v>
      </c>
      <c r="D6" s="8" t="s">
        <v>11</v>
      </c>
      <c r="E6" s="8" t="s">
        <v>12</v>
      </c>
    </row>
    <row r="7" spans="1:5" s="2" customFormat="1" ht="39.950000000000003" customHeight="1">
      <c r="A7" s="30" t="s">
        <v>13</v>
      </c>
      <c r="B7" s="30"/>
      <c r="C7" s="30"/>
      <c r="D7" s="10">
        <f>D16+D8+D20</f>
        <v>30</v>
      </c>
      <c r="E7" s="11">
        <f>E16+E8+E20</f>
        <v>0</v>
      </c>
    </row>
    <row r="8" spans="1:5" ht="39.950000000000003" customHeight="1">
      <c r="A8" s="12" t="s">
        <v>14</v>
      </c>
      <c r="B8" s="13" t="s">
        <v>15</v>
      </c>
      <c r="C8" s="13"/>
      <c r="D8" s="14">
        <f>MAX(D9:D14)</f>
        <v>10</v>
      </c>
      <c r="E8" s="15">
        <f>MAX(E9)</f>
        <v>0</v>
      </c>
    </row>
    <row r="9" spans="1:5" ht="39.950000000000003" customHeight="1">
      <c r="A9" s="16" t="s">
        <v>16</v>
      </c>
      <c r="B9" s="28" t="s">
        <v>17</v>
      </c>
      <c r="C9" s="28"/>
      <c r="D9" s="17">
        <v>10</v>
      </c>
      <c r="E9" s="26"/>
    </row>
    <row r="10" spans="1:5" ht="39.950000000000003" customHeight="1">
      <c r="A10" s="16" t="s">
        <v>18</v>
      </c>
      <c r="B10" s="28" t="s">
        <v>19</v>
      </c>
      <c r="C10" s="28"/>
      <c r="D10" s="17">
        <v>8</v>
      </c>
      <c r="E10" s="26"/>
    </row>
    <row r="11" spans="1:5" s="3" customFormat="1" ht="39.950000000000003" customHeight="1">
      <c r="A11" s="16" t="s">
        <v>20</v>
      </c>
      <c r="B11" s="28" t="s">
        <v>21</v>
      </c>
      <c r="C11" s="28"/>
      <c r="D11" s="17">
        <v>6</v>
      </c>
      <c r="E11" s="26"/>
    </row>
    <row r="12" spans="1:5" ht="39.950000000000003" customHeight="1">
      <c r="A12" s="16" t="s">
        <v>22</v>
      </c>
      <c r="B12" s="28" t="s">
        <v>23</v>
      </c>
      <c r="C12" s="28"/>
      <c r="D12" s="17">
        <v>4</v>
      </c>
      <c r="E12" s="26"/>
    </row>
    <row r="13" spans="1:5" ht="39.950000000000003" customHeight="1">
      <c r="A13" s="16" t="s">
        <v>24</v>
      </c>
      <c r="B13" s="28" t="s">
        <v>25</v>
      </c>
      <c r="C13" s="28"/>
      <c r="D13" s="17">
        <v>2</v>
      </c>
      <c r="E13" s="26"/>
    </row>
    <row r="14" spans="1:5" ht="39.950000000000003" customHeight="1">
      <c r="A14" s="16" t="s">
        <v>26</v>
      </c>
      <c r="B14" s="28" t="s">
        <v>27</v>
      </c>
      <c r="C14" s="28"/>
      <c r="D14" s="17">
        <v>0</v>
      </c>
      <c r="E14" s="26"/>
    </row>
    <row r="15" spans="1:5" s="3" customFormat="1" ht="39.950000000000003" customHeight="1">
      <c r="A15" s="18" t="s">
        <v>6</v>
      </c>
      <c r="B15" s="25" t="s">
        <v>28</v>
      </c>
      <c r="C15" s="25"/>
      <c r="D15" s="25"/>
      <c r="E15" s="25"/>
    </row>
    <row r="16" spans="1:5" ht="39.950000000000003" customHeight="1">
      <c r="A16" s="12" t="s">
        <v>29</v>
      </c>
      <c r="B16" s="13" t="s">
        <v>30</v>
      </c>
      <c r="C16" s="13" t="s">
        <v>31</v>
      </c>
      <c r="D16" s="14">
        <f>MAX(D17:D18)</f>
        <v>10</v>
      </c>
      <c r="E16" s="15">
        <f>MAX(E17:E18)</f>
        <v>0</v>
      </c>
    </row>
    <row r="17" spans="1:7" ht="39.950000000000003" customHeight="1">
      <c r="A17" s="16" t="s">
        <v>32</v>
      </c>
      <c r="B17" s="28" t="s">
        <v>33</v>
      </c>
      <c r="C17" s="28"/>
      <c r="D17" s="17">
        <v>10</v>
      </c>
      <c r="E17" s="26"/>
    </row>
    <row r="18" spans="1:7" ht="39.950000000000003" customHeight="1">
      <c r="A18" s="16" t="s">
        <v>34</v>
      </c>
      <c r="B18" s="28" t="s">
        <v>35</v>
      </c>
      <c r="C18" s="28"/>
      <c r="D18" s="17">
        <v>0</v>
      </c>
      <c r="E18" s="26"/>
    </row>
    <row r="19" spans="1:7" ht="229.5" customHeight="1">
      <c r="A19" s="18" t="s">
        <v>6</v>
      </c>
      <c r="B19" s="25" t="s">
        <v>36</v>
      </c>
      <c r="C19" s="25"/>
      <c r="D19" s="25"/>
      <c r="E19" s="25"/>
    </row>
    <row r="20" spans="1:7" ht="39.950000000000003" customHeight="1">
      <c r="A20" s="12" t="s">
        <v>37</v>
      </c>
      <c r="B20" s="13" t="s">
        <v>38</v>
      </c>
      <c r="C20" s="13" t="s">
        <v>39</v>
      </c>
      <c r="D20" s="14">
        <f>MAX(D21:D22)</f>
        <v>10</v>
      </c>
      <c r="E20" s="15">
        <f>MAX(E21)</f>
        <v>0</v>
      </c>
    </row>
    <row r="21" spans="1:7" ht="39.950000000000003" customHeight="1">
      <c r="A21" s="16" t="s">
        <v>40</v>
      </c>
      <c r="B21" s="28" t="s">
        <v>41</v>
      </c>
      <c r="C21" s="28"/>
      <c r="D21" s="17">
        <v>10</v>
      </c>
      <c r="E21" s="26"/>
    </row>
    <row r="22" spans="1:7" ht="39.950000000000003" customHeight="1">
      <c r="A22" s="16" t="s">
        <v>42</v>
      </c>
      <c r="B22" s="28" t="s">
        <v>43</v>
      </c>
      <c r="C22" s="28"/>
      <c r="D22" s="17">
        <v>0</v>
      </c>
      <c r="E22" s="26"/>
    </row>
    <row r="23" spans="1:7" s="3" customFormat="1" ht="39.950000000000003" customHeight="1">
      <c r="A23" s="18" t="s">
        <v>6</v>
      </c>
      <c r="B23" s="25" t="s">
        <v>44</v>
      </c>
      <c r="C23" s="25"/>
      <c r="D23" s="25"/>
      <c r="E23" s="25"/>
    </row>
    <row r="24" spans="1:7" s="2" customFormat="1" ht="39.950000000000003" customHeight="1">
      <c r="A24" s="30" t="s">
        <v>45</v>
      </c>
      <c r="B24" s="30"/>
      <c r="C24" s="30"/>
      <c r="D24" s="10">
        <f>D25+D32+D37+D44+D49</f>
        <v>45</v>
      </c>
      <c r="E24" s="10">
        <f>E25+E32+E37+E44+E49</f>
        <v>0</v>
      </c>
    </row>
    <row r="25" spans="1:7" ht="39.950000000000003" customHeight="1">
      <c r="A25" s="12" t="s">
        <v>46</v>
      </c>
      <c r="B25" s="13" t="s">
        <v>47</v>
      </c>
      <c r="C25" s="13" t="s">
        <v>48</v>
      </c>
      <c r="D25" s="14">
        <f>MAX(D26:D30)</f>
        <v>20</v>
      </c>
      <c r="E25" s="15">
        <f>MAX(E26:E29)</f>
        <v>0</v>
      </c>
    </row>
    <row r="26" spans="1:7" s="3" customFormat="1" ht="39.950000000000003" customHeight="1">
      <c r="A26" s="19" t="s">
        <v>49</v>
      </c>
      <c r="B26" s="28" t="s">
        <v>50</v>
      </c>
      <c r="C26" s="28"/>
      <c r="D26" s="17">
        <v>20</v>
      </c>
      <c r="E26" s="26"/>
      <c r="G26" s="5"/>
    </row>
    <row r="27" spans="1:7" s="3" customFormat="1" ht="39.950000000000003" customHeight="1">
      <c r="A27" s="19" t="s">
        <v>51</v>
      </c>
      <c r="B27" s="28" t="s">
        <v>52</v>
      </c>
      <c r="C27" s="28"/>
      <c r="D27" s="17">
        <v>15</v>
      </c>
      <c r="E27" s="26"/>
    </row>
    <row r="28" spans="1:7" s="3" customFormat="1" ht="39.950000000000003" customHeight="1">
      <c r="A28" s="19" t="s">
        <v>53</v>
      </c>
      <c r="B28" s="28" t="s">
        <v>54</v>
      </c>
      <c r="C28" s="28"/>
      <c r="D28" s="17">
        <v>10</v>
      </c>
      <c r="E28" s="26"/>
    </row>
    <row r="29" spans="1:7" ht="39.950000000000003" customHeight="1">
      <c r="A29" s="19" t="s">
        <v>55</v>
      </c>
      <c r="B29" s="28" t="s">
        <v>56</v>
      </c>
      <c r="C29" s="28"/>
      <c r="D29" s="17">
        <v>5</v>
      </c>
      <c r="E29" s="26"/>
    </row>
    <row r="30" spans="1:7" ht="39.950000000000003" customHeight="1">
      <c r="A30" s="19" t="s">
        <v>57</v>
      </c>
      <c r="B30" s="29" t="s">
        <v>58</v>
      </c>
      <c r="C30" s="29"/>
      <c r="D30" s="17">
        <v>0</v>
      </c>
      <c r="E30" s="27"/>
      <c r="G30" s="5"/>
    </row>
    <row r="31" spans="1:7" ht="39.950000000000003" customHeight="1">
      <c r="A31" s="18" t="s">
        <v>6</v>
      </c>
      <c r="B31" s="25" t="s">
        <v>59</v>
      </c>
      <c r="C31" s="25"/>
      <c r="D31" s="25"/>
      <c r="E31" s="25"/>
      <c r="G31" s="5"/>
    </row>
    <row r="32" spans="1:7" ht="39.950000000000003" customHeight="1">
      <c r="A32" s="12" t="s">
        <v>60</v>
      </c>
      <c r="B32" s="13" t="s">
        <v>61</v>
      </c>
      <c r="C32" s="13" t="s">
        <v>62</v>
      </c>
      <c r="D32" s="14">
        <f>MAX(D33:D35)</f>
        <v>8</v>
      </c>
      <c r="E32" s="15">
        <f>MAX(E33:E35)</f>
        <v>0</v>
      </c>
    </row>
    <row r="33" spans="1:7" s="3" customFormat="1" ht="39.950000000000003" customHeight="1">
      <c r="A33" s="6" t="s">
        <v>63</v>
      </c>
      <c r="B33" s="33" t="s">
        <v>64</v>
      </c>
      <c r="C33" s="33"/>
      <c r="D33" s="20">
        <v>8</v>
      </c>
      <c r="E33" s="26"/>
    </row>
    <row r="34" spans="1:7" ht="39.950000000000003" customHeight="1">
      <c r="A34" s="6" t="s">
        <v>65</v>
      </c>
      <c r="B34" s="33" t="s">
        <v>66</v>
      </c>
      <c r="C34" s="33"/>
      <c r="D34" s="20">
        <v>4</v>
      </c>
      <c r="E34" s="26"/>
    </row>
    <row r="35" spans="1:7" ht="39.950000000000003" customHeight="1">
      <c r="A35" s="6" t="s">
        <v>67</v>
      </c>
      <c r="B35" s="33" t="s">
        <v>68</v>
      </c>
      <c r="C35" s="33"/>
      <c r="D35" s="20">
        <v>0</v>
      </c>
      <c r="E35" s="26"/>
    </row>
    <row r="36" spans="1:7" ht="39.950000000000003" customHeight="1">
      <c r="A36" s="18" t="s">
        <v>6</v>
      </c>
      <c r="B36" s="35" t="s">
        <v>69</v>
      </c>
      <c r="C36" s="35"/>
      <c r="D36" s="35"/>
      <c r="E36" s="35"/>
    </row>
    <row r="37" spans="1:7" ht="39.950000000000003" customHeight="1">
      <c r="A37" s="12" t="s">
        <v>70</v>
      </c>
      <c r="B37" s="13" t="s">
        <v>71</v>
      </c>
      <c r="C37" s="13" t="s">
        <v>72</v>
      </c>
      <c r="D37" s="14">
        <f>MAX(D38:D42)</f>
        <v>6</v>
      </c>
      <c r="E37" s="15">
        <f>MAX(E38:E42)</f>
        <v>0</v>
      </c>
    </row>
    <row r="38" spans="1:7" ht="39.950000000000003" customHeight="1">
      <c r="A38" s="21" t="s">
        <v>73</v>
      </c>
      <c r="B38" s="34" t="s">
        <v>74</v>
      </c>
      <c r="C38" s="34"/>
      <c r="D38" s="17">
        <v>6</v>
      </c>
      <c r="E38" s="36"/>
    </row>
    <row r="39" spans="1:7" ht="39.950000000000003" customHeight="1">
      <c r="A39" s="21" t="s">
        <v>75</v>
      </c>
      <c r="B39" s="34" t="s">
        <v>76</v>
      </c>
      <c r="C39" s="34"/>
      <c r="D39" s="17">
        <v>4</v>
      </c>
      <c r="E39" s="36"/>
    </row>
    <row r="40" spans="1:7" s="3" customFormat="1" ht="39.950000000000003" customHeight="1">
      <c r="A40" s="21" t="s">
        <v>77</v>
      </c>
      <c r="B40" s="34" t="s">
        <v>78</v>
      </c>
      <c r="C40" s="34"/>
      <c r="D40" s="17">
        <v>2</v>
      </c>
      <c r="E40" s="36"/>
    </row>
    <row r="41" spans="1:7" ht="39.950000000000003" customHeight="1">
      <c r="A41" s="21" t="s">
        <v>79</v>
      </c>
      <c r="B41" s="38" t="s">
        <v>80</v>
      </c>
      <c r="C41" s="38"/>
      <c r="D41" s="17">
        <v>1</v>
      </c>
      <c r="E41" s="36"/>
    </row>
    <row r="42" spans="1:7" ht="39.950000000000003" customHeight="1">
      <c r="A42" s="21" t="s">
        <v>81</v>
      </c>
      <c r="B42" s="34" t="s">
        <v>82</v>
      </c>
      <c r="C42" s="34"/>
      <c r="D42" s="17">
        <v>0</v>
      </c>
      <c r="E42" s="36"/>
      <c r="G42" s="5"/>
    </row>
    <row r="43" spans="1:7" ht="39.950000000000003" customHeight="1">
      <c r="A43" s="18" t="s">
        <v>6</v>
      </c>
      <c r="B43" s="25" t="s">
        <v>83</v>
      </c>
      <c r="C43" s="25"/>
      <c r="D43" s="25"/>
      <c r="E43" s="25"/>
    </row>
    <row r="44" spans="1:7" ht="39.950000000000003" customHeight="1">
      <c r="A44" s="12" t="s">
        <v>84</v>
      </c>
      <c r="B44" s="13" t="s">
        <v>85</v>
      </c>
      <c r="C44" s="13" t="s">
        <v>86</v>
      </c>
      <c r="D44" s="14">
        <f>MAX(D45:D47)</f>
        <v>8</v>
      </c>
      <c r="E44" s="15">
        <f>MAX(E45)</f>
        <v>0</v>
      </c>
    </row>
    <row r="45" spans="1:7" ht="39.950000000000003" customHeight="1">
      <c r="A45" s="6" t="s">
        <v>87</v>
      </c>
      <c r="B45" s="28" t="s">
        <v>88</v>
      </c>
      <c r="C45" s="28"/>
      <c r="D45" s="17">
        <v>8</v>
      </c>
      <c r="E45" s="26"/>
    </row>
    <row r="46" spans="1:7" ht="39.950000000000003" customHeight="1">
      <c r="A46" s="6" t="s">
        <v>89</v>
      </c>
      <c r="B46" s="28" t="s">
        <v>90</v>
      </c>
      <c r="C46" s="28"/>
      <c r="D46" s="17">
        <v>4</v>
      </c>
      <c r="E46" s="26"/>
    </row>
    <row r="47" spans="1:7" ht="39.950000000000003" customHeight="1">
      <c r="A47" s="6" t="s">
        <v>91</v>
      </c>
      <c r="B47" s="28" t="s">
        <v>92</v>
      </c>
      <c r="C47" s="28"/>
      <c r="D47" s="17">
        <v>0</v>
      </c>
      <c r="E47" s="26"/>
    </row>
    <row r="48" spans="1:7" ht="39.950000000000003" customHeight="1">
      <c r="A48" s="6" t="s">
        <v>93</v>
      </c>
      <c r="B48" s="25" t="s">
        <v>94</v>
      </c>
      <c r="C48" s="25"/>
      <c r="D48" s="25"/>
      <c r="E48" s="25"/>
    </row>
    <row r="49" spans="1:5" ht="39.950000000000003" customHeight="1">
      <c r="A49" s="12" t="s">
        <v>95</v>
      </c>
      <c r="B49" s="13" t="s">
        <v>96</v>
      </c>
      <c r="C49" s="13" t="s">
        <v>97</v>
      </c>
      <c r="D49" s="14">
        <f>MAX(D50:D51)</f>
        <v>3</v>
      </c>
      <c r="E49" s="15">
        <f>MAX(E50:E51)</f>
        <v>0</v>
      </c>
    </row>
    <row r="50" spans="1:5" s="2" customFormat="1" ht="39.950000000000003" customHeight="1">
      <c r="A50" s="6" t="s">
        <v>98</v>
      </c>
      <c r="B50" s="28" t="s">
        <v>99</v>
      </c>
      <c r="C50" s="28"/>
      <c r="D50" s="20">
        <v>3</v>
      </c>
      <c r="E50" s="26"/>
    </row>
    <row r="51" spans="1:5" ht="39.950000000000003" customHeight="1">
      <c r="A51" s="6" t="s">
        <v>100</v>
      </c>
      <c r="B51" s="31" t="s">
        <v>101</v>
      </c>
      <c r="C51" s="32"/>
      <c r="D51" s="20">
        <v>1</v>
      </c>
      <c r="E51" s="26"/>
    </row>
    <row r="52" spans="1:5" ht="39.950000000000003" customHeight="1">
      <c r="A52" s="18" t="s">
        <v>6</v>
      </c>
      <c r="B52" s="25" t="s">
        <v>102</v>
      </c>
      <c r="C52" s="25"/>
      <c r="D52" s="25"/>
      <c r="E52" s="25"/>
    </row>
    <row r="53" spans="1:5" ht="39.950000000000003" customHeight="1">
      <c r="A53" s="30" t="s">
        <v>103</v>
      </c>
      <c r="B53" s="30"/>
      <c r="C53" s="30"/>
      <c r="D53" s="22">
        <f>D54</f>
        <v>25</v>
      </c>
      <c r="E53" s="23">
        <f>E54</f>
        <v>0</v>
      </c>
    </row>
    <row r="54" spans="1:5" ht="39.950000000000003" customHeight="1">
      <c r="A54" s="12" t="s">
        <v>104</v>
      </c>
      <c r="B54" s="13" t="s">
        <v>105</v>
      </c>
      <c r="C54" s="13" t="s">
        <v>106</v>
      </c>
      <c r="D54" s="14">
        <f>MAX(D55:D57)</f>
        <v>25</v>
      </c>
      <c r="E54" s="15">
        <f>MAX(E55:E57)</f>
        <v>0</v>
      </c>
    </row>
    <row r="55" spans="1:5" ht="39.950000000000003" customHeight="1">
      <c r="A55" s="19" t="s">
        <v>107</v>
      </c>
      <c r="B55" s="28" t="s">
        <v>108</v>
      </c>
      <c r="C55" s="28"/>
      <c r="D55" s="20">
        <v>25</v>
      </c>
      <c r="E55" s="26"/>
    </row>
    <row r="56" spans="1:5" ht="39.950000000000003" customHeight="1">
      <c r="A56" s="19" t="s">
        <v>109</v>
      </c>
      <c r="B56" s="28" t="s">
        <v>110</v>
      </c>
      <c r="C56" s="28"/>
      <c r="D56" s="20">
        <v>20</v>
      </c>
      <c r="E56" s="26"/>
    </row>
    <row r="57" spans="1:5" ht="39.950000000000003" customHeight="1">
      <c r="A57" s="19" t="s">
        <v>111</v>
      </c>
      <c r="B57" s="28" t="s">
        <v>112</v>
      </c>
      <c r="C57" s="28"/>
      <c r="D57" s="20">
        <v>15</v>
      </c>
      <c r="E57" s="26"/>
    </row>
    <row r="58" spans="1:5" ht="39.950000000000003" customHeight="1">
      <c r="A58" s="6" t="s">
        <v>6</v>
      </c>
      <c r="B58" s="37" t="s">
        <v>113</v>
      </c>
      <c r="C58" s="37"/>
      <c r="D58" s="37"/>
      <c r="E58" s="37"/>
    </row>
    <row r="59" spans="1:5">
      <c r="A59" s="30" t="s">
        <v>114</v>
      </c>
      <c r="B59" s="30"/>
      <c r="C59" s="30"/>
      <c r="D59" s="10">
        <f>D53+D24+D7</f>
        <v>100</v>
      </c>
      <c r="E59" s="11"/>
    </row>
    <row r="60" spans="1:5">
      <c r="A60" s="30" t="s">
        <v>115</v>
      </c>
      <c r="B60" s="30"/>
      <c r="C60" s="30"/>
      <c r="D60" s="10">
        <v>25</v>
      </c>
      <c r="E60" s="11"/>
    </row>
    <row r="61" spans="1:5">
      <c r="A61" s="9" t="s">
        <v>116</v>
      </c>
      <c r="B61" s="24" t="str">
        <f>IF(E61&gt;=25,"ZBRALI STE DOVOLJ TOČK ZA ODOBRITEV VLOGE","ZBRALI STE PREMALO TOČK ZA ODOBRITEV VLOGE")</f>
        <v>ZBRALI STE PREMALO TOČK ZA ODOBRITEV VLOGE</v>
      </c>
      <c r="C61" s="9"/>
      <c r="D61" s="10"/>
      <c r="E61" s="11">
        <f>E7+E24+E53</f>
        <v>0</v>
      </c>
    </row>
  </sheetData>
  <sheetProtection algorithmName="SHA-512" hashValue="4q8jg5Mcf/EGfmrQ72oBcxDGV5F5dVClPxsvN5jyypel2o7Mku/G3MO7UzFTsbAxY2evrTWkwQoLFjrQGpJrzA==" saltValue="hAIuiVzXcUhRejI00GOlmQ==" spinCount="100000" sheet="1" selectLockedCells="1"/>
  <mergeCells count="59">
    <mergeCell ref="A7:C7"/>
    <mergeCell ref="A24:C24"/>
    <mergeCell ref="B19:E19"/>
    <mergeCell ref="B15:E15"/>
    <mergeCell ref="B17:C17"/>
    <mergeCell ref="E17:E18"/>
    <mergeCell ref="B18:C18"/>
    <mergeCell ref="B9:C9"/>
    <mergeCell ref="E9:E14"/>
    <mergeCell ref="B14:C14"/>
    <mergeCell ref="B21:C21"/>
    <mergeCell ref="E21:E22"/>
    <mergeCell ref="B22:C22"/>
    <mergeCell ref="B23:E23"/>
    <mergeCell ref="B10:C10"/>
    <mergeCell ref="B11:C11"/>
    <mergeCell ref="A1:E1"/>
    <mergeCell ref="A2:E2"/>
    <mergeCell ref="B3:E3"/>
    <mergeCell ref="B4:E4"/>
    <mergeCell ref="B5:E5"/>
    <mergeCell ref="A60:C60"/>
    <mergeCell ref="B35:C35"/>
    <mergeCell ref="B42:C42"/>
    <mergeCell ref="B43:E43"/>
    <mergeCell ref="B38:C38"/>
    <mergeCell ref="B58:E58"/>
    <mergeCell ref="A53:C53"/>
    <mergeCell ref="B55:C55"/>
    <mergeCell ref="B56:C56"/>
    <mergeCell ref="E55:E57"/>
    <mergeCell ref="B57:C57"/>
    <mergeCell ref="B46:C46"/>
    <mergeCell ref="E33:E35"/>
    <mergeCell ref="B34:C34"/>
    <mergeCell ref="B41:C41"/>
    <mergeCell ref="B12:C12"/>
    <mergeCell ref="A59:C59"/>
    <mergeCell ref="B13:C13"/>
    <mergeCell ref="B50:C50"/>
    <mergeCell ref="E50:E51"/>
    <mergeCell ref="B51:C51"/>
    <mergeCell ref="B52:E52"/>
    <mergeCell ref="B33:C33"/>
    <mergeCell ref="B39:C39"/>
    <mergeCell ref="B40:C40"/>
    <mergeCell ref="B36:E36"/>
    <mergeCell ref="E38:E42"/>
    <mergeCell ref="B45:C45"/>
    <mergeCell ref="E45:E47"/>
    <mergeCell ref="B48:E48"/>
    <mergeCell ref="B47:C47"/>
    <mergeCell ref="B31:E31"/>
    <mergeCell ref="E26:E30"/>
    <mergeCell ref="B26:C26"/>
    <mergeCell ref="B27:C27"/>
    <mergeCell ref="B28:C28"/>
    <mergeCell ref="B29:C29"/>
    <mergeCell ref="B30:C30"/>
  </mergeCells>
  <phoneticPr fontId="14" type="noConversion"/>
  <dataValidations count="9">
    <dataValidation type="list" allowBlank="1" showInputMessage="1" showErrorMessage="1" sqref="E9:E14" xr:uid="{8C8D4C39-0FCA-4D0A-8C2A-E20C4F530C11}">
      <formula1>$D$9:$D$14</formula1>
    </dataValidation>
    <dataValidation type="list" allowBlank="1" showInputMessage="1" showErrorMessage="1" sqref="E17:E18" xr:uid="{E315ECC4-7A36-4213-BB38-B814A82E5409}">
      <formula1>$D$17:$D$18</formula1>
    </dataValidation>
    <dataValidation type="list" allowBlank="1" showInputMessage="1" showErrorMessage="1" sqref="E21:E22" xr:uid="{01D6CE94-3168-47F8-9CA8-3DB8C63B7B9C}">
      <formula1>$D$21:$D$22</formula1>
    </dataValidation>
    <dataValidation type="list" allowBlank="1" showInputMessage="1" showErrorMessage="1" sqref="E50:E51" xr:uid="{570190A0-4624-41C3-AEBA-198E3B6CBF88}">
      <formula1>$D$50:$D$51</formula1>
    </dataValidation>
    <dataValidation type="list" allowBlank="1" showInputMessage="1" showErrorMessage="1" sqref="E55:E57" xr:uid="{B03A666B-DCFC-4CC3-A4D5-02D394B05739}">
      <formula1>$D$55:$D$57</formula1>
    </dataValidation>
    <dataValidation type="list" allowBlank="1" showInputMessage="1" showErrorMessage="1" sqref="E33:E35" xr:uid="{B860AF82-688D-473D-97C3-2B94BFCE8248}">
      <formula1>$D$33:$D$35</formula1>
    </dataValidation>
    <dataValidation type="list" showInputMessage="1" showErrorMessage="1" sqref="E45:E47" xr:uid="{E4BBC9C2-99BF-4E74-97DD-DF0AB7C9CC78}">
      <formula1>$D$45:$D$47</formula1>
    </dataValidation>
    <dataValidation type="list" allowBlank="1" showInputMessage="1" showErrorMessage="1" sqref="E38:E42" xr:uid="{AB8B0781-B2E7-4557-9B63-5C9FF3654F0A}">
      <formula1>$D$38:$D$42</formula1>
    </dataValidation>
    <dataValidation type="list" allowBlank="1" showInputMessage="1" showErrorMessage="1" sqref="E26:E30" xr:uid="{0A91DC18-41A2-488A-9D07-D068528D6ABA}">
      <formula1>$D$26:$D$30</formula1>
    </dataValidation>
  </dataValidations>
  <pageMargins left="0.7" right="0.7" top="0.75" bottom="0.75" header="0.3" footer="0.3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414A257A369C4BAAD1B6927524B91B" ma:contentTypeVersion="18" ma:contentTypeDescription="Ustvari nov dokument." ma:contentTypeScope="" ma:versionID="9633f1c598b8ab8586d23f6f28d0a03c">
  <xsd:schema xmlns:xsd="http://www.w3.org/2001/XMLSchema" xmlns:xs="http://www.w3.org/2001/XMLSchema" xmlns:p="http://schemas.microsoft.com/office/2006/metadata/properties" xmlns:ns2="f3786703-79a9-47de-ad6a-ef81e658716c" xmlns:ns3="306a5fad-798d-4972-9ba1-b7dc3bc171cd" targetNamespace="http://schemas.microsoft.com/office/2006/metadata/properties" ma:root="true" ma:fieldsID="19b6a34de35b88f5edce3829d8c6816d" ns2:_="" ns3:_="">
    <xsd:import namespace="f3786703-79a9-47de-ad6a-ef81e658716c"/>
    <xsd:import namespace="306a5fad-798d-4972-9ba1-b7dc3bc17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86703-79a9-47de-ad6a-ef81e65871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e" ma:readOnly="false" ma:fieldId="{5cf76f15-5ced-4ddc-b409-7134ff3c332f}" ma:taxonomyMulti="true" ma:sspId="0e3b8515-2efb-4f80-aba5-d361c9ec87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a5fad-798d-4972-9ba1-b7dc3bc171c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f101321-fe29-4506-b13a-4eeb9e720a21}" ma:internalName="TaxCatchAll" ma:showField="CatchAllData" ma:web="306a5fad-798d-4972-9ba1-b7dc3bc171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786703-79a9-47de-ad6a-ef81e658716c">
      <Terms xmlns="http://schemas.microsoft.com/office/infopath/2007/PartnerControls"/>
    </lcf76f155ced4ddcb4097134ff3c332f>
    <TaxCatchAll xmlns="306a5fad-798d-4972-9ba1-b7dc3bc171cd" xsi:nil="true"/>
  </documentManagement>
</p:properties>
</file>

<file path=customXml/itemProps1.xml><?xml version="1.0" encoding="utf-8"?>
<ds:datastoreItem xmlns:ds="http://schemas.openxmlformats.org/officeDocument/2006/customXml" ds:itemID="{C1E96915-CA84-498D-9819-6247CB9085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A54CD2-E0DD-4FCC-97F5-05A7E24205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786703-79a9-47de-ad6a-ef81e658716c"/>
    <ds:schemaRef ds:uri="306a5fad-798d-4972-9ba1-b7dc3bc17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CBA300-B2CC-4AF1-BD78-8E5A1E2E5515}">
  <ds:schemaRefs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f3786703-79a9-47de-ad6a-ef81e658716c"/>
    <ds:schemaRef ds:uri="http://schemas.microsoft.com/office/2006/documentManagement/types"/>
    <ds:schemaRef ds:uri="http://schemas.openxmlformats.org/package/2006/metadata/core-properties"/>
    <ds:schemaRef ds:uri="306a5fad-798d-4972-9ba1-b7dc3bc171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MERILA</vt:lpstr>
      <vt:lpstr>MERILA!_Hlk146790821</vt:lpstr>
      <vt:lpstr>MERILA!Področje_tiskanja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 Kozina</dc:creator>
  <cp:keywords/>
  <dc:description/>
  <cp:lastModifiedBy>Katja Zgonc</cp:lastModifiedBy>
  <cp:revision/>
  <dcterms:created xsi:type="dcterms:W3CDTF">2025-05-20T11:50:49Z</dcterms:created>
  <dcterms:modified xsi:type="dcterms:W3CDTF">2026-08-18T10:20:41Z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0x01010041414A257A369C4BAAD1B6927524B91B</vt:lpwstr>
  </property>
  <property fmtid="{D5CDD505-2E9C-101B-9397-08002B2CF9AE}" pid="3" name="MediaServiceImageTags">
    <vt:lpwstr/>
  </property>
</Properties>
</file>