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PF_AGRO_BIZI_LOKALNO_NVO/"/>
    </mc:Choice>
  </mc:AlternateContent>
  <xr:revisionPtr revIDLastSave="0" documentId="8_{D85F8F6C-DF7B-468B-AF68-06BD50FC7F03}" xr6:coauthVersionLast="47" xr6:coauthVersionMax="47" xr10:uidLastSave="{00000000-0000-0000-0000-000000000000}"/>
  <bookViews>
    <workbookView xWindow="-96" yWindow="0" windowWidth="30912" windowHeight="16656" tabRatio="823" firstSheet="2" activeTab="2" xr2:uid="{00000000-000D-0000-FFFF-FFFF00000000}"/>
  </bookViews>
  <sheets>
    <sheet name="NAVODILO" sheetId="22" r:id="rId1"/>
    <sheet name="List3" sheetId="27" state="hidden" r:id="rId2"/>
    <sheet name="PREDSTAVITEV" sheetId="3" r:id="rId3"/>
    <sheet name="DINAMIKA ZAHTEVKOV" sheetId="33"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state="hidden"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PREDSTAVITEV!$A$1:$L$56</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0" i="28" l="1"/>
  <c r="B7" i="29"/>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9" i="3"/>
  <c r="J40" i="3"/>
  <c r="J41" i="3"/>
  <c r="J42" i="3"/>
  <c r="J43" i="3"/>
  <c r="J44" i="3"/>
  <c r="J45" i="3"/>
  <c r="J46" i="3"/>
  <c r="J47" i="3"/>
  <c r="J48" i="3"/>
  <c r="J49" i="3"/>
  <c r="J50" i="3"/>
  <c r="J51" i="3"/>
  <c r="J52" i="3"/>
  <c r="J53" i="3"/>
  <c r="E32" i="20" l="1"/>
  <c r="J54" i="3"/>
  <c r="E15" i="3"/>
  <c r="G25" i="34" l="1"/>
  <c r="I22" i="34" l="1"/>
  <c r="G17" i="34"/>
  <c r="A19" i="34" s="1"/>
  <c r="A29" i="34" l="1"/>
  <c r="E8" i="20" l="1"/>
  <c r="D8" i="20"/>
  <c r="L3" i="28"/>
  <c r="D82" i="28" s="1"/>
  <c r="D83" i="28" s="1"/>
  <c r="H3" i="28"/>
  <c r="G5" i="24" l="1"/>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4" authorId="0" shapeId="0" xr:uid="{77ACDACB-9B2E-44BA-95FD-B16286692AB9}">
      <text>
        <t xml:space="preserve">[Threaded comment]
Your version of Excel allows you to read this threaded comment; however, any edits to it will get removed if the file is opened in a newer version of Excel. Learn more: https://go.microsoft.com/fwlink/?linkid=870924
Comment:
    </t>
      </text>
    </comment>
    <comment ref="A25" authorId="1" shapeId="0" xr:uid="{4E069DD1-EC17-4598-A355-EE12F9D71259}">
      <text>
        <t>[Threaded comment]
Your version of Excel allows you to read this threaded comment; however, any edits to it will get removed if the file is opened in a newer version of Excel. Learn more: https://go.microsoft.com/fwlink/?linkid=870924
Comment:
    @Lea Kozina a pri živilcih ta podatek potrebujete?
Reply:
    Vrstico lahko skriješ, ker delamo to čist matematično s pomočjo Ebonitet.si
Reply:
    @Lea Kozina  a za AGRO PF jo ne rabimo?
Reply:
    @Katja Zgonc lahko skriješ</t>
      </text>
    </comment>
    <comment ref="J25" authorId="2" shapeId="0" xr:uid="{EEDC3DCB-517D-466A-83C0-C007BEA7C544}">
      <text>
        <t xml:space="preserve">[Threaded comment]
Your version of Excel allows you to read this threaded comment; however, any edits to it will get removed if the file is opened in a newer version of Excel. Learn more: https://go.microsoft.com/fwlink/?linkid=870924
Comment:
    </t>
      </text>
    </comment>
  </commentList>
</comments>
</file>

<file path=xl/sharedStrings.xml><?xml version="1.0" encoding="utf-8"?>
<sst xmlns="http://schemas.openxmlformats.org/spreadsheetml/2006/main" count="2724" uniqueCount="882">
  <si>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</si>
  <si>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</si>
  <si>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</si>
  <si>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</si>
  <si>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</si>
  <si>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</si>
  <si>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</si>
  <si>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</si>
  <si>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</si>
  <si>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DINAMIKA ZAHTEVKOV</t>
  </si>
  <si>
    <t>Na zavihku DINAMIKA ZAHTEVKOV vpišite podatke za vse zahtevke pri projektu, ki so predmet izplačila nepovratnih sredstev.</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</si>
  <si>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</si>
  <si>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</si>
  <si>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</si>
  <si>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</si>
  <si>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</si>
  <si>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</si>
  <si>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</si>
  <si>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</si>
  <si>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</si>
  <si>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</si>
  <si>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</si>
  <si>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</si>
  <si>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</si>
  <si>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</si>
  <si>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</si>
  <si>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</si>
  <si>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</si>
  <si>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</si>
  <si>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</si>
  <si>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</si>
  <si>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</si>
  <si>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</si>
  <si>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</si>
  <si>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</si>
  <si>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</si>
  <si>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</si>
  <si>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</si>
  <si>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</si>
  <si>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</si>
  <si>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</si>
  <si>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</si>
  <si>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</si>
  <si>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</si>
  <si>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</si>
  <si>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</si>
  <si>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</si>
  <si>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</si>
  <si>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</si>
  <si>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</si>
  <si>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</si>
  <si>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</si>
  <si>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</si>
  <si>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</si>
  <si>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</si>
  <si>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</si>
  <si>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</si>
  <si>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</si>
  <si>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</si>
  <si>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</si>
  <si>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</si>
  <si>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</si>
  <si>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</si>
  <si>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</si>
  <si>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</si>
  <si>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</si>
  <si>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Predstavite plan prodaje ter oblike tržnega komuniciranja</t>
  </si>
  <si>
    <t>Priloženo dokazilo</t>
  </si>
  <si>
    <t>Predstavitev tehnologije in opreme (mehanizacija/oprema, zgradbe, stalež živali, ...) ter tehnološkega procesa</t>
  </si>
  <si>
    <t>Obseg kmetijskih in gozdnih zemljišč v lasti ali najemu v ha (na dan oddaje vloge)</t>
  </si>
  <si>
    <t>Predstavitev delovne sile - vodstva in zaposlenih, obstoječe in predvideno zaposlovanje oseb, s podatkom ali se bo po zaključku projekta ustvarilo novo delovno mesto oz. zaposlitev</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</si>
  <si>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</si>
  <si>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</si>
  <si>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</si>
  <si>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</si>
  <si>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</si>
  <si>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</si>
  <si>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</si>
  <si>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</si>
  <si>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</si>
  <si>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</si>
  <si>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</si>
  <si>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</si>
  <si>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 xml:space="preserve">Opišite vsebino in namen projekta ter nqa kratko pojasnite, kako projekt prispeva k razvoju vlagatelja na ključnih področjih, kot so npr.: strokovna usposobljenost in izkušnje kadra, digitalizacija poslovnih procesov, pridobljeni certifikati ali priznanja, pretekle izkušnje pri evropskih ali nacionalnih projektih, širitev dejavnosti in tehnološki napredek. </t>
  </si>
  <si>
    <t>Prispevek projekta na prilagajanje / blaženje podnebnih sprememb</t>
  </si>
  <si>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</si>
  <si>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</si>
  <si>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</si>
  <si>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</si>
  <si>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</si>
  <si>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</si>
  <si>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</si>
  <si>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</si>
  <si>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</si>
  <si>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</si>
  <si>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</si>
  <si>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</si>
  <si>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</si>
  <si>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</si>
  <si>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</si>
  <si>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</si>
  <si>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</si>
  <si>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</si>
  <si>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</si>
  <si>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</si>
  <si>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</si>
  <si>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</si>
  <si>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</si>
  <si>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</si>
  <si>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</si>
  <si>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</si>
  <si>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</si>
  <si>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</si>
  <si>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</si>
  <si>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</si>
  <si>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</si>
  <si>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</si>
  <si>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</si>
  <si>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</si>
  <si>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</si>
  <si>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</si>
  <si>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</si>
  <si>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</si>
  <si>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</si>
  <si>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 (planiran/vložen-še neizplačan, izplačan)</t>
  </si>
  <si>
    <t xml:space="preserve"> Znesek NPS za vlagatelja v EUR</t>
  </si>
  <si>
    <t>Že izplačana NPS za vlagatelja v EUR (vklj. z avansi, ipd).</t>
  </si>
  <si>
    <t>Neizplačana NPS za vlagatelja v EUR</t>
  </si>
  <si>
    <t>Predvideni datum prejema NPS</t>
  </si>
  <si>
    <t>Uveljavljanje zahtevka po razpisu SRRS (DA/NE)</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</si>
  <si>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</si>
  <si>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</si>
  <si>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</si>
  <si>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</si>
  <si>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</si>
  <si>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</si>
  <si>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</si>
  <si>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</si>
  <si>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</si>
  <si>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</si>
  <si>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</si>
  <si>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</si>
  <si>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</si>
  <si>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</si>
  <si>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</si>
  <si>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</si>
  <si>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</si>
  <si>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</si>
  <si>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</si>
  <si>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</si>
  <si>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</si>
  <si>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</si>
  <si>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</si>
  <si>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</si>
  <si>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</si>
  <si>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</si>
  <si>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</si>
  <si>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</si>
  <si>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</si>
  <si>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</si>
  <si>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</si>
  <si>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</si>
  <si>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</si>
  <si>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</si>
  <si>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</si>
  <si>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</si>
  <si>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</si>
  <si>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</si>
  <si>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</si>
  <si>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</si>
  <si>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</si>
  <si>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</si>
  <si>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</si>
  <si>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</si>
  <si>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</si>
  <si>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</si>
  <si>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</si>
  <si>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</si>
  <si>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</si>
  <si>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</si>
  <si>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</si>
  <si>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</si>
  <si>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</si>
  <si>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</si>
  <si>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</si>
  <si>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</si>
  <si>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</si>
  <si>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</si>
  <si>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</si>
  <si>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</si>
  <si>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</si>
  <si>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</si>
  <si>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</si>
  <si>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</si>
  <si>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</si>
  <si>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</si>
  <si>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</si>
  <si>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</si>
  <si>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</si>
  <si>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</si>
  <si>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</si>
  <si>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</si>
  <si>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</si>
  <si>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</si>
  <si>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</si>
  <si>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</si>
  <si>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</si>
  <si>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</si>
  <si>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Shema državne pomoči - izpolni SRRS, v kolikor ne izpolni vlagatelj</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</si>
  <si>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</si>
  <si>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</si>
  <si>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</si>
  <si>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</si>
  <si>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</si>
  <si>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</si>
  <si>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</si>
  <si>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</si>
  <si>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</si>
  <si>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</si>
  <si>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</si>
  <si>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</si>
  <si>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</si>
  <si>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</si>
  <si>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</si>
  <si>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</si>
  <si>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</si>
  <si>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</si>
  <si>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</si>
  <si>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</si>
  <si>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</si>
  <si>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</si>
  <si>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</si>
  <si>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</si>
  <si>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</si>
  <si>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</si>
  <si>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</si>
  <si>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</si>
  <si>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</si>
  <si>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</si>
  <si>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</si>
  <si>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</si>
  <si>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</si>
  <si>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</si>
  <si>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</si>
  <si>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</si>
  <si>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</si>
  <si>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</si>
  <si>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</si>
  <si>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</si>
  <si>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</si>
  <si>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</si>
  <si>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Premostitvena posojila SRRS (PF)</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</si>
  <si>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</si>
  <si>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</si>
  <si>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</si>
  <si>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</si>
  <si>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</si>
  <si>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</si>
  <si>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</si>
  <si>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</si>
  <si>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</si>
  <si>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</si>
  <si>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</si>
  <si>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</si>
  <si>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</si>
  <si>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</si>
  <si>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</si>
  <si>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</si>
  <si>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</si>
  <si>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</si>
  <si>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</si>
  <si>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</si>
  <si>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</si>
  <si>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</si>
  <si>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</si>
  <si>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</si>
  <si>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</si>
  <si>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</si>
  <si>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</si>
  <si>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</si>
  <si>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</si>
  <si>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</si>
  <si>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</si>
  <si>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</si>
  <si>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</si>
  <si>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</si>
  <si>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</si>
  <si>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</si>
  <si>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</si>
  <si>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</si>
  <si>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</si>
  <si>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</si>
  <si>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</si>
  <si>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Število zaposlenih po delovnih urah</t>
  </si>
  <si>
    <t>Dodana vrednost</t>
  </si>
  <si>
    <t>Dodana vrednost na zaposlenega</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</si>
  <si>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</si>
  <si>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</si>
  <si>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</si>
  <si>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</si>
  <si>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</si>
  <si>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</si>
  <si>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</si>
  <si>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</si>
  <si>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</si>
  <si>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</si>
  <si>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</si>
  <si>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</si>
  <si>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</si>
  <si>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</si>
  <si>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</si>
  <si>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</si>
  <si>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</si>
  <si>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</si>
  <si>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</si>
  <si>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</si>
  <si>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</si>
  <si>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</si>
  <si>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</si>
  <si>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</si>
  <si>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</si>
  <si>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</si>
  <si>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</si>
  <si>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</si>
  <si>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</si>
  <si>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</si>
  <si>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</si>
  <si>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</si>
  <si>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</si>
  <si>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</si>
  <si>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</si>
  <si>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</si>
  <si>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</si>
  <si>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</si>
  <si>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</si>
  <si>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</si>
  <si>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</si>
  <si>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</si>
  <si>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</si>
  <si>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</si>
  <si>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</si>
  <si>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</si>
  <si>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</si>
  <si>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</si>
  <si>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</si>
  <si>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30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</si>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</sst>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5">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b/>
      <u/>
      <sz val="14"/>
      <color theme="0"/>
      <name val="Arial"/>
      <family val="2"/>
      <charset val="238"/>
    </font>
    <font>
      <strike/>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602">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2" fontId="10" fillId="3" borderId="134" xfId="3" applyNumberFormat="1" applyFont="1" applyFill="1" applyBorder="1" applyAlignment="1" applyProtection="1"/>
    <xf numFmtId="0" fontId="10" fillId="3" borderId="47" xfId="0" applyFont="1" applyFill="1" applyBorder="1" applyAlignment="1">
      <alignment vertical="center" wrapText="1"/>
    </xf>
    <xf numFmtId="0" fontId="7" fillId="0" borderId="21" xfId="0" applyFont="1" applyBorder="1" applyAlignment="1">
      <alignment vertical="center" wrapText="1"/>
    </xf>
    <xf numFmtId="0" fontId="9" fillId="0" borderId="1" xfId="0" applyFont="1" applyBorder="1" applyAlignment="1">
      <alignment horizontal="center" vertical="center" wrapText="1"/>
    </xf>
    <xf numFmtId="0" fontId="9" fillId="0" borderId="22" xfId="0" applyFont="1" applyBorder="1" applyAlignment="1">
      <alignment vertical="center" wrapText="1"/>
    </xf>
    <xf numFmtId="0" fontId="44" fillId="0" borderId="0" xfId="0" applyFont="1"/>
    <xf numFmtId="166" fontId="10" fillId="6" borderId="133" xfId="3" applyNumberFormat="1" applyFont="1" applyBorder="1" applyProtection="1">
      <protection locked="0"/>
    </xf>
    <xf numFmtId="166" fontId="10" fillId="6" borderId="38" xfId="3" applyNumberFormat="1" applyFont="1" applyBorder="1" applyProtection="1">
      <protection locked="0"/>
    </xf>
    <xf numFmtId="0" fontId="10" fillId="3" borderId="34" xfId="0" applyFont="1" applyFill="1" applyBorder="1" applyAlignment="1">
      <alignment vertical="center" wrapText="1"/>
    </xf>
    <xf numFmtId="166" fontId="10" fillId="3" borderId="1" xfId="3" applyNumberFormat="1" applyFont="1" applyFill="1" applyBorder="1" applyProtection="1"/>
    <xf numFmtId="166" fontId="29" fillId="6" borderId="1" xfId="3" applyNumberFormat="1" applyFont="1" applyBorder="1" applyAlignment="1" applyProtection="1">
      <alignment horizontal="center" vertical="center" wrapText="1"/>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164" fontId="29" fillId="6" borderId="1" xfId="3" applyNumberFormat="1" applyFont="1" applyBorder="1" applyAlignment="1" applyProtection="1">
      <alignment horizontal="left" vertical="top" wrapText="1"/>
      <protection locked="0"/>
    </xf>
    <xf numFmtId="0" fontId="10" fillId="3" borderId="1" xfId="0" applyFont="1" applyFill="1" applyBorder="1" applyAlignment="1">
      <alignment horizontal="left" vertical="center" wrapText="1"/>
    </xf>
    <xf numFmtId="0" fontId="54" fillId="3"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164" fontId="29" fillId="6" borderId="1" xfId="3" applyNumberFormat="1" applyFont="1" applyBorder="1" applyAlignment="1" applyProtection="1">
      <alignment horizontal="left" vertical="center" wrapText="1"/>
      <protection locked="0"/>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164" fontId="29" fillId="6" borderId="5"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0" fontId="9" fillId="3" borderId="1" xfId="0" applyFont="1" applyFill="1" applyBorder="1" applyAlignment="1">
      <alignment horizontal="left" vertical="center" wrapText="1"/>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3" xfId="3" applyNumberFormat="1" applyFont="1" applyBorder="1" applyAlignment="1" applyProtection="1">
      <alignment horizontal="left" vertical="center" wrapText="1"/>
      <protection locked="0"/>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xf numFmtId="0" fontId="12" fillId="0" borderId="1" xfId="0" applyFont="1" applyBorder="1" applyAlignment="1"/>
    <xf numFmtId="0" fontId="28" fillId="0" borderId="72" xfId="0" applyFont="1" applyBorder="1" applyAlignment="1"/>
    <xf numFmtId="0" fontId="28" fillId="0" borderId="73" xfId="0" applyFont="1" applyBorder="1" applyAlignment="1"/>
    <xf numFmtId="0" fontId="37" fillId="3" borderId="63" xfId="0" applyFont="1" applyFill="1" applyBorder="1" applyAlignment="1"/>
    <xf numFmtId="0" fontId="37" fillId="3" borderId="75" xfId="0" applyFont="1" applyFill="1" applyBorder="1" applyAlignment="1"/>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36</xdr:row>
      <xdr:rowOff>662254</xdr:rowOff>
    </xdr:from>
    <xdr:to>
      <xdr:col>8</xdr:col>
      <xdr:colOff>819151</xdr:colOff>
      <xdr:row>36</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36</xdr:row>
      <xdr:rowOff>1254891</xdr:rowOff>
    </xdr:from>
    <xdr:to>
      <xdr:col>8</xdr:col>
      <xdr:colOff>839137</xdr:colOff>
      <xdr:row>36</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4"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E24" dT="2025-10-14T10:42:43.10" personId="{D195310C-D884-40EA-BF01-4406D51494FD}" id="{FF908964-7AFE-47BD-A49E-37CD11297A87}" parentId="{77ACDACB-9B2E-44BA-95FD-B16286692AB9}">
    <text>NE RABIMO</text>
  </threadedComment>
  <threadedComment ref="A25"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5" dT="2025-10-23T05:53:29.04" personId="{D195310C-D884-40EA-BF01-4406D51494FD}" id="{4108B4D9-B1CD-4098-AD50-A02DD264C369}" parentId="{4E069DD1-EC17-4598-A355-EE12F9D71259}">
    <text>Vrstico lahko skriješ, ker delamo to čist matematično s pomočjo Ebonitet.si</text>
  </threadedComment>
  <threadedComment ref="A25" dT="2026-02-16T10:49:47.06" personId="{90907D7E-40B2-408D-8898-E5F61DEDC17F}" id="{A0A341B5-D236-4908-95F5-3E9D70A19B37}" parentId="{4E069DD1-EC17-4598-A355-EE12F9D71259}">
    <text>@Lea Kozina  a za AGRO PF jo ne rabimo?</text>
    <mentions>
      <mention mentionpersonId="{4C18153B-F364-460B-A755-B5126397D757}" mentionId="{EC6C3D9D-8A46-4C3E-B289-D9C43996D720}" startIndex="0" length="11"/>
    </mentions>
  </threadedComment>
  <threadedComment ref="A25" dT="2026-02-16T11:07:31.80" personId="{D195310C-D884-40EA-BF01-4406D51494FD}" id="{AD8AA467-501B-4556-A0DE-B723898DDC01}" parentId="{4E069DD1-EC17-4598-A355-EE12F9D71259}">
    <text>@Katja Zgonc lahko skriješ</text>
    <mentions>
      <mention mentionpersonId="{650411B9-B9D4-4474-9196-AB029CBCD721}" mentionId="{17186795-2391-49E5-BCCC-299EC5080063}" startIndex="0" length="12"/>
    </mentions>
  </threadedComment>
  <threadedComment ref="E25"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E25" dT="2025-10-14T10:42:06.42" personId="{D195310C-D884-40EA-BF01-4406D51494FD}" id="{3BAD88DE-CA88-4C2D-A5EE-17B93EAA2782}" parentId="{EEDC3DCB-517D-466A-83C0-C007BEA7C544}">
    <text>NE RABIMO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4"/>
  <sheetViews>
    <sheetView view="pageBreakPreview" topLeftCell="A12" zoomScaleNormal="100" zoomScaleSheetLayoutView="100" workbookViewId="0">
      <selection activeCell="A13" sqref="A13:XFD13"/>
    </sheetView>
  </sheetViews>
  <sheetFormatPr defaultRowHeight="14.45"/>
  <cols>
    <col min="1" max="1" width="27.42578125" customWidth="1"/>
    <col min="2" max="2" width="18" style="150" customWidth="1"/>
    <col min="3" max="3" width="140.42578125" customWidth="1"/>
  </cols>
  <sheetData>
    <row r="1" spans="1:3" s="86" customFormat="1" ht="39.950000000000003" customHeight="1">
      <c r="A1" s="371" t="s">
        <v>0</v>
      </c>
      <c r="B1" s="372"/>
      <c r="C1" s="373"/>
    </row>
    <row r="2" spans="1:3" s="86" customFormat="1" ht="150" customHeight="1">
      <c r="A2" s="374" t="s">
        <v>1</v>
      </c>
      <c r="B2" s="375"/>
      <c r="C2" s="376"/>
    </row>
    <row r="3" spans="1:3" s="86" customFormat="1" ht="34.5" hidden="1" customHeight="1">
      <c r="A3" s="377" t="s">
        <v>2</v>
      </c>
      <c r="B3" s="378"/>
      <c r="C3" s="379"/>
    </row>
    <row r="4" spans="1:3" ht="40.5" customHeight="1">
      <c r="A4" s="143" t="s">
        <v>3</v>
      </c>
      <c r="B4" s="144" t="s">
        <v>4</v>
      </c>
      <c r="C4" s="145" t="s">
        <v>5</v>
      </c>
    </row>
    <row r="5" spans="1:3" ht="51" customHeight="1">
      <c r="A5" s="146" t="s">
        <v>6</v>
      </c>
      <c r="B5" s="147" t="s">
        <v>7</v>
      </c>
      <c r="C5" s="148" t="s">
        <v>8</v>
      </c>
    </row>
    <row r="6" spans="1:3" ht="51" customHeight="1">
      <c r="A6" s="146" t="s">
        <v>9</v>
      </c>
      <c r="B6" s="147" t="s">
        <v>7</v>
      </c>
      <c r="C6" s="148" t="s">
        <v>10</v>
      </c>
    </row>
    <row r="7" spans="1:3" ht="51" hidden="1" customHeight="1">
      <c r="A7" s="146" t="s">
        <v>11</v>
      </c>
      <c r="B7" s="147" t="s">
        <v>7</v>
      </c>
      <c r="C7" s="148" t="s">
        <v>12</v>
      </c>
    </row>
    <row r="8" spans="1:3" ht="51" hidden="1" customHeight="1">
      <c r="A8" s="146" t="s">
        <v>13</v>
      </c>
      <c r="B8" s="147" t="s">
        <v>7</v>
      </c>
      <c r="C8" s="148" t="s">
        <v>14</v>
      </c>
    </row>
    <row r="9" spans="1:3" ht="84" customHeight="1">
      <c r="A9" s="146" t="s">
        <v>15</v>
      </c>
      <c r="B9" s="147" t="s">
        <v>7</v>
      </c>
      <c r="C9" s="149" t="s">
        <v>16</v>
      </c>
    </row>
    <row r="10" spans="1:3" ht="196.5" customHeight="1">
      <c r="A10" s="146" t="s">
        <v>17</v>
      </c>
      <c r="B10" s="147" t="s">
        <v>7</v>
      </c>
      <c r="C10" s="149" t="s">
        <v>18</v>
      </c>
    </row>
    <row r="11" spans="1:3" ht="127.5" customHeight="1">
      <c r="A11" s="146" t="s">
        <v>19</v>
      </c>
      <c r="B11" s="147" t="s">
        <v>7</v>
      </c>
      <c r="C11" s="149" t="s">
        <v>20</v>
      </c>
    </row>
    <row r="12" spans="1:3" ht="127.5" customHeight="1">
      <c r="A12" s="146" t="s">
        <v>21</v>
      </c>
      <c r="B12" s="147" t="s">
        <v>7</v>
      </c>
      <c r="C12" s="149" t="s">
        <v>22</v>
      </c>
    </row>
    <row r="13" spans="1:3" s="329" customFormat="1" ht="127.5" hidden="1" customHeight="1">
      <c r="A13" s="326" t="s">
        <v>23</v>
      </c>
      <c r="B13" s="327" t="s">
        <v>7</v>
      </c>
      <c r="C13" s="328" t="s">
        <v>24</v>
      </c>
    </row>
    <row r="14" spans="1:3" ht="71.25" customHeight="1">
      <c r="A14" s="146" t="s">
        <v>25</v>
      </c>
      <c r="B14" s="147" t="s">
        <v>7</v>
      </c>
      <c r="C14" s="149" t="s">
        <v>26</v>
      </c>
    </row>
  </sheetData>
  <sheetProtection algorithmName="SHA-512" hashValue="9xaXXkdU9g0K38Gfg28BZl+av9Uirzd4DIBiReciJ5v2hlnjynLdtpBPcVm2hQdpojeVA5Zjf8YaK6sx4xCjug==" saltValue="r25wMu6uoLalEahSWT62y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4" activePane="bottomLeft" state="frozen"/>
      <selection pane="bottomLeft" activeCell="B34" sqref="B34:E34"/>
    </sheetView>
  </sheetViews>
  <sheetFormatPr defaultColWidth="9.140625" defaultRowHeight="13.15"/>
  <cols>
    <col min="1" max="1" width="64.7109375" style="7" bestFit="1" customWidth="1"/>
    <col min="2" max="5" width="15.7109375" style="7" customWidth="1"/>
    <col min="6" max="16384" width="9.140625" style="7"/>
  </cols>
  <sheetData>
    <row r="1" spans="1:5" ht="39.950000000000003" customHeight="1">
      <c r="A1" s="493" t="s">
        <v>267</v>
      </c>
      <c r="B1" s="494"/>
      <c r="C1" s="494"/>
      <c r="D1" s="494"/>
      <c r="E1" s="494"/>
    </row>
    <row r="2" spans="1:5" ht="30" hidden="1" customHeight="1">
      <c r="A2" s="44" t="s">
        <v>174</v>
      </c>
      <c r="B2" s="495" t="s">
        <v>175</v>
      </c>
      <c r="C2" s="496"/>
      <c r="D2" s="496"/>
      <c r="E2" s="496"/>
    </row>
    <row r="3" spans="1:5" ht="20.100000000000001" customHeight="1">
      <c r="A3" s="47" t="s">
        <v>268</v>
      </c>
      <c r="B3" s="48">
        <f>PREDSTAVITEV!E2</f>
        <v>2025</v>
      </c>
      <c r="C3" s="48">
        <f>PREDSTAVITEV!E2+1</f>
        <v>2026</v>
      </c>
      <c r="D3" s="48">
        <f>PREDSTAVITEV!E2+2</f>
        <v>2027</v>
      </c>
      <c r="E3" s="48">
        <f>PREDSTAVITEV!E2+3</f>
        <v>2028</v>
      </c>
    </row>
    <row r="4" spans="1:5" ht="20.100000000000001" customHeight="1">
      <c r="A4" s="497" t="s">
        <v>269</v>
      </c>
      <c r="B4" s="498"/>
      <c r="C4" s="498"/>
      <c r="D4" s="498"/>
      <c r="E4" s="498"/>
    </row>
    <row r="5" spans="1:5" ht="20.100000000000001" customHeight="1">
      <c r="A5" s="49" t="s">
        <v>270</v>
      </c>
      <c r="B5" s="192"/>
      <c r="C5" s="192"/>
      <c r="D5" s="192"/>
      <c r="E5" s="192"/>
    </row>
    <row r="6" spans="1:5" ht="20.100000000000001" customHeight="1">
      <c r="A6" s="50" t="s">
        <v>271</v>
      </c>
      <c r="B6" s="192"/>
      <c r="C6" s="192"/>
      <c r="D6" s="192"/>
      <c r="E6" s="192"/>
    </row>
    <row r="7" spans="1:5" ht="20.100000000000001" customHeight="1">
      <c r="A7" s="49" t="s">
        <v>272</v>
      </c>
      <c r="B7" s="193">
        <f>SUM(B8:B10)</f>
        <v>0</v>
      </c>
      <c r="C7" s="193">
        <f>SUM(C8:C10)</f>
        <v>0</v>
      </c>
      <c r="D7" s="193">
        <f>SUM(D8:D10)</f>
        <v>0</v>
      </c>
      <c r="E7" s="193">
        <f>SUM(E8:E10)</f>
        <v>0</v>
      </c>
    </row>
    <row r="8" spans="1:5" ht="20.100000000000001" customHeight="1">
      <c r="A8" s="49" t="s">
        <v>273</v>
      </c>
      <c r="B8" s="193">
        <f>'VIRI FINANCIRANJA'!B6</f>
        <v>0</v>
      </c>
      <c r="C8" s="193">
        <f>'VIRI FINANCIRANJA'!C6</f>
        <v>0</v>
      </c>
      <c r="D8" s="193">
        <f>'VIRI FINANCIRANJA'!D6</f>
        <v>0</v>
      </c>
      <c r="E8" s="194">
        <f>'VIRI FINANCIRANJA'!E6</f>
        <v>0</v>
      </c>
    </row>
    <row r="9" spans="1:5" ht="20.100000000000001" customHeight="1">
      <c r="A9" s="49" t="s">
        <v>274</v>
      </c>
      <c r="B9" s="193">
        <f>'VIRI FINANCIRANJA'!B7</f>
        <v>0</v>
      </c>
      <c r="C9" s="193">
        <f>'VIRI FINANCIRANJA'!C7</f>
        <v>0</v>
      </c>
      <c r="D9" s="193">
        <f>'VIRI FINANCIRANJA'!D7</f>
        <v>0</v>
      </c>
      <c r="E9" s="194">
        <f>'VIRI FINANCIRANJA'!E7</f>
        <v>0</v>
      </c>
    </row>
    <row r="10" spans="1:5" ht="20.100000000000001" customHeight="1">
      <c r="A10" s="49" t="s">
        <v>275</v>
      </c>
      <c r="B10" s="193">
        <f>'VIRI FINANCIRANJA'!B16</f>
        <v>0</v>
      </c>
      <c r="C10" s="193">
        <f>'VIRI FINANCIRANJA'!C16</f>
        <v>0</v>
      </c>
      <c r="D10" s="193">
        <f>'VIRI FINANCIRANJA'!D16</f>
        <v>0</v>
      </c>
      <c r="E10" s="194">
        <f>'VIRI FINANCIRANJA'!E16</f>
        <v>0</v>
      </c>
    </row>
    <row r="11" spans="1:5" ht="20.100000000000001" customHeight="1">
      <c r="A11" s="51" t="s">
        <v>276</v>
      </c>
      <c r="B11" s="192"/>
      <c r="C11" s="192"/>
      <c r="D11" s="192"/>
      <c r="E11" s="192"/>
    </row>
    <row r="12" spans="1:5" ht="20.100000000000001" customHeight="1">
      <c r="A12" s="491" t="s">
        <v>277</v>
      </c>
      <c r="B12" s="492"/>
      <c r="C12" s="492"/>
      <c r="D12" s="492"/>
      <c r="E12" s="492"/>
    </row>
    <row r="13" spans="1:5" ht="20.100000000000001" customHeight="1">
      <c r="A13" s="50" t="s">
        <v>278</v>
      </c>
      <c r="B13" s="194"/>
      <c r="C13" s="194"/>
      <c r="D13" s="194"/>
      <c r="E13" s="194"/>
    </row>
    <row r="14" spans="1:5" ht="20.100000000000001" customHeight="1">
      <c r="A14" s="50" t="s">
        <v>279</v>
      </c>
      <c r="B14" s="194"/>
      <c r="C14" s="194"/>
      <c r="D14" s="194"/>
      <c r="E14" s="194"/>
    </row>
    <row r="15" spans="1:5" ht="20.100000000000001" customHeight="1">
      <c r="A15" s="50" t="s">
        <v>280</v>
      </c>
      <c r="B15" s="194"/>
      <c r="C15" s="194"/>
      <c r="D15" s="194"/>
      <c r="E15" s="194"/>
    </row>
    <row r="16" spans="1:5" ht="20.100000000000001" customHeight="1">
      <c r="A16" s="50" t="s">
        <v>281</v>
      </c>
      <c r="B16" s="194"/>
      <c r="C16" s="194"/>
      <c r="D16" s="194"/>
      <c r="E16" s="194"/>
    </row>
    <row r="17" spans="1:5" ht="20.100000000000001" customHeight="1">
      <c r="A17" s="50" t="s">
        <v>282</v>
      </c>
      <c r="B17" s="194"/>
      <c r="C17" s="194"/>
      <c r="D17" s="194"/>
      <c r="E17" s="194"/>
    </row>
    <row r="18" spans="1:5" ht="20.100000000000001" customHeight="1">
      <c r="A18" s="50" t="s">
        <v>283</v>
      </c>
      <c r="B18" s="195">
        <f>SUM(B19:B22)</f>
        <v>0</v>
      </c>
      <c r="C18" s="195">
        <f>SUM(C19:C22)</f>
        <v>0</v>
      </c>
      <c r="D18" s="195">
        <f>SUM(D19:D22)</f>
        <v>0</v>
      </c>
      <c r="E18" s="195">
        <f>SUM(E19:E22)</f>
        <v>0</v>
      </c>
    </row>
    <row r="19" spans="1:5" ht="20.100000000000001" customHeight="1">
      <c r="A19" s="52" t="s">
        <v>284</v>
      </c>
      <c r="B19" s="196"/>
      <c r="C19" s="196">
        <f>'FINANČNE OBVEZNOSTI'!F17</f>
        <v>0</v>
      </c>
      <c r="D19" s="197">
        <f>'FINANČNE OBVEZNOSTI'!G17</f>
        <v>0</v>
      </c>
      <c r="E19" s="197">
        <f>'FINANČNE OBVEZNOSTI'!H17</f>
        <v>0</v>
      </c>
    </row>
    <row r="20" spans="1:5" ht="20.100000000000001" customHeight="1">
      <c r="A20" s="52" t="s">
        <v>285</v>
      </c>
      <c r="B20" s="196"/>
      <c r="C20" s="196"/>
      <c r="D20" s="196"/>
      <c r="E20" s="196"/>
    </row>
    <row r="21" spans="1:5" ht="20.100000000000001" customHeight="1">
      <c r="A21" s="52" t="s">
        <v>286</v>
      </c>
      <c r="B21" s="197"/>
      <c r="C21" s="196"/>
      <c r="D21" s="196"/>
      <c r="E21" s="196"/>
    </row>
    <row r="22" spans="1:5" ht="20.100000000000001" customHeight="1">
      <c r="A22" s="52" t="s">
        <v>287</v>
      </c>
      <c r="B22" s="197"/>
      <c r="C22" s="196"/>
      <c r="D22" s="196"/>
      <c r="E22" s="196"/>
    </row>
    <row r="23" spans="1:5" ht="20.100000000000001" customHeight="1">
      <c r="A23" s="52" t="s">
        <v>288</v>
      </c>
      <c r="B23" s="197">
        <f>SUM(B24:B25)</f>
        <v>0</v>
      </c>
      <c r="C23" s="197">
        <f>SUM(C24:C25)</f>
        <v>0</v>
      </c>
      <c r="D23" s="197">
        <f>SUM(D24:D25)</f>
        <v>0</v>
      </c>
      <c r="E23" s="197">
        <f>SUM(E24:E25)</f>
        <v>0</v>
      </c>
    </row>
    <row r="24" spans="1:5" ht="20.100000000000001" customHeight="1">
      <c r="A24" s="52" t="s">
        <v>289</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c r="A25" s="52" t="s">
        <v>290</v>
      </c>
      <c r="B25" s="196"/>
      <c r="C25" s="196"/>
      <c r="D25" s="196"/>
      <c r="E25" s="196"/>
    </row>
    <row r="26" spans="1:5" ht="20.100000000000001" customHeight="1">
      <c r="A26" s="53" t="s">
        <v>291</v>
      </c>
      <c r="B26" s="198">
        <f>B5+B6+B7+B11-B13-B14-B15-B16-B17-B18-B23</f>
        <v>0</v>
      </c>
      <c r="C26" s="198">
        <f>C5+C6+C7+C11-C13-C14-C15-C16-C17-C18-C23</f>
        <v>0</v>
      </c>
      <c r="D26" s="198">
        <f>D5+D6+D7+D11-D13-D14-D15-D16-D17-D18-D23</f>
        <v>0</v>
      </c>
      <c r="E26" s="198">
        <f>E5+E6+E7+E11-E13-E14-E15-E16-E17-E18-E23</f>
        <v>0</v>
      </c>
    </row>
    <row r="27" spans="1:5" ht="20.100000000000001" customHeight="1">
      <c r="A27" s="54" t="s">
        <v>292</v>
      </c>
      <c r="B27" s="199">
        <f>B26</f>
        <v>0</v>
      </c>
      <c r="C27" s="199">
        <f>B27+C26</f>
        <v>0</v>
      </c>
      <c r="D27" s="199">
        <f>C27+D26</f>
        <v>0</v>
      </c>
      <c r="E27" s="199">
        <f>D27+E26</f>
        <v>0</v>
      </c>
    </row>
    <row r="28" spans="1:5" ht="20.100000000000001" customHeight="1">
      <c r="A28" s="55"/>
      <c r="B28" s="58"/>
      <c r="C28" s="59"/>
      <c r="D28" s="60"/>
      <c r="E28" s="60"/>
    </row>
    <row r="29" spans="1:5" ht="20.100000000000001" customHeight="1" thickBot="1">
      <c r="A29" s="325" t="s">
        <v>293</v>
      </c>
      <c r="B29" s="330"/>
      <c r="C29" s="331"/>
      <c r="D29" s="331"/>
      <c r="E29" s="331"/>
    </row>
    <row r="30" spans="1:5" ht="20.100000000000001" customHeight="1" thickBot="1">
      <c r="A30" s="332" t="s">
        <v>294</v>
      </c>
      <c r="B30" s="333">
        <f>+B5+B6-B14-B16</f>
        <v>0</v>
      </c>
      <c r="C30" s="333">
        <f>+C5+C6-C14-C16</f>
        <v>0</v>
      </c>
      <c r="D30" s="333">
        <f>+D5+D6-D14-D16</f>
        <v>0</v>
      </c>
      <c r="E30" s="333">
        <f>+E5+E6-E14-E16</f>
        <v>0</v>
      </c>
    </row>
    <row r="31" spans="1:5" ht="20.100000000000001" customHeight="1" thickBot="1">
      <c r="A31" s="332" t="s">
        <v>295</v>
      </c>
      <c r="B31" s="333">
        <f>+IFERROR(B30/B29,0)</f>
        <v>0</v>
      </c>
      <c r="C31" s="333">
        <f>+IFERROR(C30/C29,0)</f>
        <v>0</v>
      </c>
      <c r="D31" s="333">
        <f>+IFERROR(D30/D29,0)</f>
        <v>0</v>
      </c>
      <c r="E31" s="333">
        <f>+IFERROR(E30/E29,0)</f>
        <v>0</v>
      </c>
    </row>
    <row r="32" spans="1:5" ht="20.100000000000001" customHeight="1" thickBot="1">
      <c r="A32" s="323" t="s">
        <v>296</v>
      </c>
      <c r="B32" s="324" t="e">
        <f>+('FINANČNE OBVEZNOSTI'!E32+'FINANČNE OBVEZNOSTI'!E33+'FINANČNE OBVEZNOSTI'!E34)/(B5+B6+B11-B14-B15-B16)</f>
        <v>#DIV/0!</v>
      </c>
      <c r="C32" s="324" t="e">
        <f>+('FINANČNE OBVEZNOSTI'!F32+'FINANČNE OBVEZNOSTI'!F33+'FINANČNE OBVEZNOSTI'!F34)/(C5+C6+C11-C14-C15-C16)</f>
        <v>#DIV/0!</v>
      </c>
      <c r="D32" s="324" t="e">
        <f>+('FINANČNE OBVEZNOSTI'!G32+'FINANČNE OBVEZNOSTI'!G33+'FINANČNE OBVEZNOSTI'!G34)/(D5+D6+D11-D14-D15-D16)</f>
        <v>#DIV/0!</v>
      </c>
      <c r="E32" s="324" t="e">
        <f>+('FINANČNE OBVEZNOSTI'!H32+'FINANČNE OBVEZNOSTI'!H33+'FINANČNE OBVEZNOSTI'!H34)/(E5+E6+E11-E14-E15-E16)</f>
        <v>#DIV/0!</v>
      </c>
    </row>
    <row r="33" spans="1:5" ht="132.75" customHeight="1">
      <c r="A33" s="56" t="s">
        <v>297</v>
      </c>
      <c r="B33" s="490"/>
      <c r="C33" s="490"/>
      <c r="D33" s="490"/>
      <c r="E33" s="490"/>
    </row>
    <row r="34" spans="1:5" ht="132.75" customHeight="1" thickBot="1">
      <c r="A34" s="57" t="s">
        <v>298</v>
      </c>
      <c r="B34" s="490"/>
      <c r="C34" s="490"/>
      <c r="D34" s="490"/>
      <c r="E34" s="490"/>
    </row>
    <row r="35" spans="1:5" ht="15" customHeight="1"/>
    <row r="36" spans="1:5" ht="15" customHeight="1"/>
    <row r="37" spans="1:5" ht="15" customHeight="1"/>
    <row r="38" spans="1:5" ht="15" customHeight="1"/>
    <row r="39" spans="1:5" ht="15" customHeight="1"/>
    <row r="40" spans="1:5" ht="15" customHeight="1"/>
    <row r="41" spans="1:5" ht="15" customHeight="1"/>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3.15"/>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c r="A1" s="505" t="s">
        <v>299</v>
      </c>
      <c r="B1" s="506"/>
      <c r="C1" s="506"/>
      <c r="D1" s="506"/>
      <c r="E1" s="506"/>
      <c r="F1" s="506"/>
      <c r="G1" s="506"/>
      <c r="H1" s="506"/>
      <c r="I1" s="506"/>
      <c r="J1" s="506"/>
      <c r="K1" s="506"/>
      <c r="L1" s="506"/>
      <c r="M1" s="506"/>
      <c r="N1" s="506"/>
      <c r="O1" s="506"/>
      <c r="P1" s="506"/>
      <c r="Q1" s="506"/>
      <c r="R1" s="506"/>
      <c r="S1" s="506"/>
      <c r="T1" s="506"/>
      <c r="U1" s="506"/>
      <c r="V1" s="506"/>
      <c r="W1" s="506"/>
      <c r="X1" s="506"/>
    </row>
    <row r="2" spans="1:24" ht="39.950000000000003" customHeight="1">
      <c r="A2" s="533" t="s">
        <v>300</v>
      </c>
      <c r="B2" s="534"/>
      <c r="C2" s="534"/>
      <c r="D2" s="534"/>
      <c r="E2" s="534"/>
      <c r="F2" s="535"/>
      <c r="G2" s="533" t="s">
        <v>301</v>
      </c>
      <c r="H2" s="534"/>
      <c r="I2" s="534"/>
      <c r="J2" s="534"/>
      <c r="K2" s="534"/>
      <c r="L2" s="535"/>
      <c r="M2" s="533" t="s">
        <v>302</v>
      </c>
      <c r="N2" s="534"/>
      <c r="O2" s="534"/>
      <c r="P2" s="534"/>
      <c r="Q2" s="534"/>
      <c r="R2" s="535"/>
      <c r="S2" s="533" t="s">
        <v>303</v>
      </c>
      <c r="T2" s="534"/>
      <c r="U2" s="534"/>
      <c r="V2" s="534"/>
      <c r="W2" s="534"/>
      <c r="X2" s="535"/>
    </row>
    <row r="3" spans="1:24" ht="30" hidden="1" customHeight="1">
      <c r="A3" s="44" t="s">
        <v>174</v>
      </c>
      <c r="B3" s="536" t="s">
        <v>175</v>
      </c>
      <c r="C3" s="537"/>
      <c r="D3" s="537"/>
      <c r="E3" s="537"/>
      <c r="F3" s="538"/>
      <c r="G3" s="44" t="s">
        <v>174</v>
      </c>
      <c r="H3" s="536" t="s">
        <v>175</v>
      </c>
      <c r="I3" s="537"/>
      <c r="J3" s="537"/>
      <c r="K3" s="537"/>
      <c r="L3" s="538"/>
      <c r="M3" s="44" t="s">
        <v>174</v>
      </c>
      <c r="N3" s="536" t="s">
        <v>175</v>
      </c>
      <c r="O3" s="537"/>
      <c r="P3" s="537"/>
      <c r="Q3" s="537"/>
      <c r="R3" s="538"/>
      <c r="S3" s="44" t="s">
        <v>174</v>
      </c>
      <c r="T3" s="536" t="s">
        <v>175</v>
      </c>
      <c r="U3" s="537"/>
      <c r="V3" s="537"/>
      <c r="W3" s="537"/>
      <c r="X3" s="538"/>
    </row>
    <row r="4" spans="1:24" ht="20.100000000000001" customHeight="1">
      <c r="A4" s="215" t="s">
        <v>304</v>
      </c>
      <c r="B4" s="514" t="s">
        <v>305</v>
      </c>
      <c r="C4" s="514"/>
      <c r="D4" s="514"/>
      <c r="E4" s="514"/>
      <c r="F4" s="216" t="s">
        <v>306</v>
      </c>
      <c r="G4" s="215" t="s">
        <v>304</v>
      </c>
      <c r="H4" s="514" t="s">
        <v>305</v>
      </c>
      <c r="I4" s="514"/>
      <c r="J4" s="514"/>
      <c r="K4" s="514"/>
      <c r="L4" s="216" t="s">
        <v>306</v>
      </c>
      <c r="M4" s="215" t="s">
        <v>304</v>
      </c>
      <c r="N4" s="514" t="s">
        <v>305</v>
      </c>
      <c r="O4" s="514"/>
      <c r="P4" s="514"/>
      <c r="Q4" s="514"/>
      <c r="R4" s="216" t="s">
        <v>306</v>
      </c>
      <c r="S4" s="215" t="s">
        <v>304</v>
      </c>
      <c r="T4" s="514" t="s">
        <v>305</v>
      </c>
      <c r="U4" s="514"/>
      <c r="V4" s="514"/>
      <c r="W4" s="514"/>
      <c r="X4" s="216" t="s">
        <v>306</v>
      </c>
    </row>
    <row r="5" spans="1:24" ht="20.100000000000001" customHeight="1">
      <c r="A5" s="212" t="s">
        <v>307</v>
      </c>
      <c r="B5" s="539"/>
      <c r="C5" s="540"/>
      <c r="D5" s="540"/>
      <c r="E5" s="541"/>
      <c r="F5" s="213" t="s">
        <v>233</v>
      </c>
      <c r="G5" s="212" t="s">
        <v>307</v>
      </c>
      <c r="H5" s="539"/>
      <c r="I5" s="540"/>
      <c r="J5" s="540"/>
      <c r="K5" s="541"/>
      <c r="L5" s="213" t="s">
        <v>233</v>
      </c>
      <c r="M5" s="212" t="s">
        <v>307</v>
      </c>
      <c r="N5" s="539"/>
      <c r="O5" s="540"/>
      <c r="P5" s="540"/>
      <c r="Q5" s="541"/>
      <c r="R5" s="213" t="s">
        <v>233</v>
      </c>
      <c r="S5" s="212" t="s">
        <v>307</v>
      </c>
      <c r="T5" s="539"/>
      <c r="U5" s="540"/>
      <c r="V5" s="540"/>
      <c r="W5" s="541"/>
      <c r="X5" s="213" t="s">
        <v>233</v>
      </c>
    </row>
    <row r="6" spans="1:24" ht="20.100000000000001" customHeight="1">
      <c r="A6" s="217" t="s">
        <v>308</v>
      </c>
      <c r="B6" s="542"/>
      <c r="C6" s="543"/>
      <c r="D6" s="543"/>
      <c r="E6" s="544"/>
      <c r="F6" s="213" t="s">
        <v>233</v>
      </c>
      <c r="G6" s="217" t="s">
        <v>308</v>
      </c>
      <c r="H6" s="542"/>
      <c r="I6" s="543"/>
      <c r="J6" s="543"/>
      <c r="K6" s="544"/>
      <c r="L6" s="213" t="s">
        <v>233</v>
      </c>
      <c r="M6" s="217" t="s">
        <v>308</v>
      </c>
      <c r="N6" s="542"/>
      <c r="O6" s="543"/>
      <c r="P6" s="543"/>
      <c r="Q6" s="544"/>
      <c r="R6" s="213" t="s">
        <v>233</v>
      </c>
      <c r="S6" s="217" t="s">
        <v>308</v>
      </c>
      <c r="T6" s="542"/>
      <c r="U6" s="543"/>
      <c r="V6" s="543"/>
      <c r="W6" s="544"/>
      <c r="X6" s="213" t="s">
        <v>233</v>
      </c>
    </row>
    <row r="7" spans="1:24" ht="20.100000000000001" customHeight="1">
      <c r="A7" s="49" t="s">
        <v>309</v>
      </c>
      <c r="B7" s="524"/>
      <c r="C7" s="525"/>
      <c r="D7" s="525"/>
      <c r="E7" s="526"/>
      <c r="F7" s="213" t="s">
        <v>310</v>
      </c>
      <c r="G7" s="49" t="s">
        <v>309</v>
      </c>
      <c r="H7" s="524"/>
      <c r="I7" s="525"/>
      <c r="J7" s="525"/>
      <c r="K7" s="526"/>
      <c r="L7" s="213" t="s">
        <v>310</v>
      </c>
      <c r="M7" s="49" t="s">
        <v>309</v>
      </c>
      <c r="N7" s="524"/>
      <c r="O7" s="525"/>
      <c r="P7" s="525"/>
      <c r="Q7" s="526"/>
      <c r="R7" s="213" t="s">
        <v>310</v>
      </c>
      <c r="S7" s="49" t="s">
        <v>309</v>
      </c>
      <c r="T7" s="524"/>
      <c r="U7" s="525"/>
      <c r="V7" s="525"/>
      <c r="W7" s="526"/>
      <c r="X7" s="213" t="s">
        <v>310</v>
      </c>
    </row>
    <row r="8" spans="1:24" ht="20.100000000000001" customHeight="1">
      <c r="A8" s="50" t="s">
        <v>311</v>
      </c>
      <c r="B8" s="527"/>
      <c r="C8" s="528"/>
      <c r="D8" s="528"/>
      <c r="E8" s="529"/>
      <c r="F8" s="213" t="s">
        <v>233</v>
      </c>
      <c r="G8" s="50" t="s">
        <v>311</v>
      </c>
      <c r="H8" s="527"/>
      <c r="I8" s="528"/>
      <c r="J8" s="528"/>
      <c r="K8" s="529"/>
      <c r="L8" s="213" t="s">
        <v>233</v>
      </c>
      <c r="M8" s="50" t="s">
        <v>311</v>
      </c>
      <c r="N8" s="527"/>
      <c r="O8" s="528"/>
      <c r="P8" s="528"/>
      <c r="Q8" s="529"/>
      <c r="R8" s="213" t="s">
        <v>233</v>
      </c>
      <c r="S8" s="50" t="s">
        <v>311</v>
      </c>
      <c r="T8" s="527"/>
      <c r="U8" s="528"/>
      <c r="V8" s="528"/>
      <c r="W8" s="529"/>
      <c r="X8" s="213" t="s">
        <v>233</v>
      </c>
    </row>
    <row r="9" spans="1:24" ht="20.100000000000001" customHeight="1">
      <c r="A9" s="49" t="s">
        <v>312</v>
      </c>
      <c r="B9" s="527"/>
      <c r="C9" s="528"/>
      <c r="D9" s="528"/>
      <c r="E9" s="529"/>
      <c r="F9" s="213" t="s">
        <v>233</v>
      </c>
      <c r="G9" s="49" t="s">
        <v>312</v>
      </c>
      <c r="H9" s="527"/>
      <c r="I9" s="528"/>
      <c r="J9" s="528"/>
      <c r="K9" s="529"/>
      <c r="L9" s="213" t="s">
        <v>233</v>
      </c>
      <c r="M9" s="49" t="s">
        <v>312</v>
      </c>
      <c r="N9" s="527"/>
      <c r="O9" s="528"/>
      <c r="P9" s="528"/>
      <c r="Q9" s="529"/>
      <c r="R9" s="213" t="s">
        <v>233</v>
      </c>
      <c r="S9" s="49" t="s">
        <v>312</v>
      </c>
      <c r="T9" s="527"/>
      <c r="U9" s="528"/>
      <c r="V9" s="528"/>
      <c r="W9" s="529"/>
      <c r="X9" s="213" t="s">
        <v>233</v>
      </c>
    </row>
    <row r="10" spans="1:24" ht="49.5" customHeight="1" thickBot="1">
      <c r="A10" s="218" t="s">
        <v>313</v>
      </c>
      <c r="B10" s="527"/>
      <c r="C10" s="528"/>
      <c r="D10" s="528"/>
      <c r="E10" s="529"/>
      <c r="F10" s="213" t="s">
        <v>314</v>
      </c>
      <c r="G10" s="218" t="s">
        <v>313</v>
      </c>
      <c r="H10" s="527"/>
      <c r="I10" s="528"/>
      <c r="J10" s="528"/>
      <c r="K10" s="529"/>
      <c r="L10" s="213" t="s">
        <v>314</v>
      </c>
      <c r="M10" s="218" t="s">
        <v>313</v>
      </c>
      <c r="N10" s="527"/>
      <c r="O10" s="528"/>
      <c r="P10" s="528"/>
      <c r="Q10" s="529"/>
      <c r="R10" s="213" t="s">
        <v>314</v>
      </c>
      <c r="S10" s="218" t="s">
        <v>313</v>
      </c>
      <c r="T10" s="527"/>
      <c r="U10" s="528"/>
      <c r="V10" s="528"/>
      <c r="W10" s="529"/>
      <c r="X10" s="213" t="s">
        <v>314</v>
      </c>
    </row>
    <row r="11" spans="1:24" ht="39.950000000000003" customHeight="1">
      <c r="A11" s="530" t="s">
        <v>315</v>
      </c>
      <c r="B11" s="531"/>
      <c r="C11" s="531"/>
      <c r="D11" s="531"/>
      <c r="E11" s="531"/>
      <c r="F11" s="532"/>
      <c r="G11" s="530" t="s">
        <v>316</v>
      </c>
      <c r="H11" s="531"/>
      <c r="I11" s="531"/>
      <c r="J11" s="531"/>
      <c r="K11" s="531"/>
      <c r="L11" s="532"/>
      <c r="M11" s="530" t="s">
        <v>317</v>
      </c>
      <c r="N11" s="531"/>
      <c r="O11" s="531"/>
      <c r="P11" s="531"/>
      <c r="Q11" s="531"/>
      <c r="R11" s="532"/>
      <c r="S11" s="530" t="s">
        <v>318</v>
      </c>
      <c r="T11" s="531"/>
      <c r="U11" s="531"/>
      <c r="V11" s="531"/>
      <c r="W11" s="531"/>
      <c r="X11" s="532"/>
    </row>
    <row r="12" spans="1:24" ht="20.100000000000001" customHeight="1">
      <c r="A12" s="215" t="s">
        <v>304</v>
      </c>
      <c r="B12" s="514" t="s">
        <v>305</v>
      </c>
      <c r="C12" s="514"/>
      <c r="D12" s="514"/>
      <c r="E12" s="514"/>
      <c r="F12" s="216" t="s">
        <v>306</v>
      </c>
      <c r="G12" s="215" t="s">
        <v>304</v>
      </c>
      <c r="H12" s="514" t="s">
        <v>305</v>
      </c>
      <c r="I12" s="514"/>
      <c r="J12" s="514"/>
      <c r="K12" s="514"/>
      <c r="L12" s="216" t="s">
        <v>306</v>
      </c>
      <c r="M12" s="215" t="s">
        <v>304</v>
      </c>
      <c r="N12" s="514" t="s">
        <v>305</v>
      </c>
      <c r="O12" s="514"/>
      <c r="P12" s="514"/>
      <c r="Q12" s="514"/>
      <c r="R12" s="216" t="s">
        <v>306</v>
      </c>
      <c r="S12" s="215" t="s">
        <v>304</v>
      </c>
      <c r="T12" s="514" t="s">
        <v>305</v>
      </c>
      <c r="U12" s="514"/>
      <c r="V12" s="514"/>
      <c r="W12" s="514"/>
      <c r="X12" s="216" t="s">
        <v>306</v>
      </c>
    </row>
    <row r="13" spans="1:24" ht="39.950000000000003" customHeight="1">
      <c r="A13" s="49" t="s">
        <v>319</v>
      </c>
      <c r="B13" s="518"/>
      <c r="C13" s="519"/>
      <c r="D13" s="519"/>
      <c r="E13" s="520"/>
      <c r="F13" s="213" t="s">
        <v>233</v>
      </c>
      <c r="G13" s="49" t="s">
        <v>319</v>
      </c>
      <c r="H13" s="518"/>
      <c r="I13" s="519"/>
      <c r="J13" s="519"/>
      <c r="K13" s="520"/>
      <c r="L13" s="213" t="s">
        <v>233</v>
      </c>
      <c r="M13" s="49" t="s">
        <v>319</v>
      </c>
      <c r="N13" s="518"/>
      <c r="O13" s="519"/>
      <c r="P13" s="519"/>
      <c r="Q13" s="520"/>
      <c r="R13" s="213" t="s">
        <v>233</v>
      </c>
      <c r="S13" s="49" t="s">
        <v>319</v>
      </c>
      <c r="T13" s="518"/>
      <c r="U13" s="519"/>
      <c r="V13" s="519"/>
      <c r="W13" s="520"/>
      <c r="X13" s="213" t="s">
        <v>233</v>
      </c>
    </row>
    <row r="14" spans="1:24" ht="20.100000000000001" customHeight="1">
      <c r="A14" s="51" t="s">
        <v>320</v>
      </c>
      <c r="B14" s="521"/>
      <c r="C14" s="522"/>
      <c r="D14" s="522"/>
      <c r="E14" s="523"/>
      <c r="F14" s="213" t="s">
        <v>233</v>
      </c>
      <c r="G14" s="51" t="s">
        <v>320</v>
      </c>
      <c r="H14" s="521"/>
      <c r="I14" s="522"/>
      <c r="J14" s="522"/>
      <c r="K14" s="523"/>
      <c r="L14" s="213" t="s">
        <v>233</v>
      </c>
      <c r="M14" s="51" t="s">
        <v>320</v>
      </c>
      <c r="N14" s="521"/>
      <c r="O14" s="522"/>
      <c r="P14" s="522"/>
      <c r="Q14" s="523"/>
      <c r="R14" s="213" t="s">
        <v>233</v>
      </c>
      <c r="S14" s="51" t="s">
        <v>320</v>
      </c>
      <c r="T14" s="521"/>
      <c r="U14" s="522"/>
      <c r="V14" s="522"/>
      <c r="W14" s="523"/>
      <c r="X14" s="213" t="s">
        <v>233</v>
      </c>
    </row>
    <row r="15" spans="1:24" ht="20.100000000000001" customHeight="1">
      <c r="A15" s="219" t="s">
        <v>321</v>
      </c>
      <c r="B15" s="521"/>
      <c r="C15" s="522"/>
      <c r="D15" s="522"/>
      <c r="E15" s="523"/>
      <c r="F15" s="213" t="s">
        <v>233</v>
      </c>
      <c r="G15" s="219" t="s">
        <v>321</v>
      </c>
      <c r="H15" s="521"/>
      <c r="I15" s="522"/>
      <c r="J15" s="522"/>
      <c r="K15" s="523"/>
      <c r="L15" s="213" t="s">
        <v>233</v>
      </c>
      <c r="M15" s="219" t="s">
        <v>321</v>
      </c>
      <c r="N15" s="521"/>
      <c r="O15" s="522"/>
      <c r="P15" s="522"/>
      <c r="Q15" s="523"/>
      <c r="R15" s="213" t="s">
        <v>233</v>
      </c>
      <c r="S15" s="219" t="s">
        <v>321</v>
      </c>
      <c r="T15" s="521"/>
      <c r="U15" s="522"/>
      <c r="V15" s="522"/>
      <c r="W15" s="523"/>
      <c r="X15" s="213" t="s">
        <v>233</v>
      </c>
    </row>
    <row r="16" spans="1:24" ht="20.100000000000001" customHeight="1">
      <c r="A16" s="220" t="s">
        <v>322</v>
      </c>
      <c r="B16" s="521"/>
      <c r="C16" s="522"/>
      <c r="D16" s="522"/>
      <c r="E16" s="523"/>
      <c r="F16" s="213" t="s">
        <v>233</v>
      </c>
      <c r="G16" s="220" t="s">
        <v>322</v>
      </c>
      <c r="H16" s="521"/>
      <c r="I16" s="522"/>
      <c r="J16" s="522"/>
      <c r="K16" s="523"/>
      <c r="L16" s="213" t="s">
        <v>233</v>
      </c>
      <c r="M16" s="220" t="s">
        <v>322</v>
      </c>
      <c r="N16" s="521"/>
      <c r="O16" s="522"/>
      <c r="P16" s="522"/>
      <c r="Q16" s="523"/>
      <c r="R16" s="213" t="s">
        <v>233</v>
      </c>
      <c r="S16" s="220" t="s">
        <v>322</v>
      </c>
      <c r="T16" s="521"/>
      <c r="U16" s="522"/>
      <c r="V16" s="522"/>
      <c r="W16" s="523"/>
      <c r="X16" s="213" t="s">
        <v>233</v>
      </c>
    </row>
    <row r="17" spans="1:24" ht="20.100000000000001" customHeight="1">
      <c r="A17" s="219" t="s">
        <v>323</v>
      </c>
      <c r="B17" s="499"/>
      <c r="C17" s="500"/>
      <c r="D17" s="500"/>
      <c r="E17" s="501"/>
      <c r="F17" s="213" t="s">
        <v>314</v>
      </c>
      <c r="G17" s="219" t="s">
        <v>323</v>
      </c>
      <c r="H17" s="499"/>
      <c r="I17" s="500"/>
      <c r="J17" s="500"/>
      <c r="K17" s="501"/>
      <c r="L17" s="213" t="s">
        <v>314</v>
      </c>
      <c r="M17" s="219" t="s">
        <v>323</v>
      </c>
      <c r="N17" s="499"/>
      <c r="O17" s="500"/>
      <c r="P17" s="500"/>
      <c r="Q17" s="501"/>
      <c r="R17" s="213" t="s">
        <v>314</v>
      </c>
      <c r="S17" s="219" t="s">
        <v>323</v>
      </c>
      <c r="T17" s="499"/>
      <c r="U17" s="500"/>
      <c r="V17" s="500"/>
      <c r="W17" s="501"/>
      <c r="X17" s="213" t="s">
        <v>314</v>
      </c>
    </row>
    <row r="18" spans="1:24" ht="20.100000000000001" customHeight="1" thickBot="1">
      <c r="A18" s="51" t="s">
        <v>324</v>
      </c>
      <c r="B18" s="510"/>
      <c r="C18" s="510"/>
      <c r="D18" s="510"/>
      <c r="E18" s="510"/>
      <c r="F18" s="213" t="s">
        <v>325</v>
      </c>
      <c r="G18" s="51" t="s">
        <v>324</v>
      </c>
      <c r="H18" s="510"/>
      <c r="I18" s="510"/>
      <c r="J18" s="510"/>
      <c r="K18" s="510"/>
      <c r="L18" s="213" t="s">
        <v>325</v>
      </c>
      <c r="M18" s="51" t="s">
        <v>324</v>
      </c>
      <c r="N18" s="510"/>
      <c r="O18" s="510"/>
      <c r="P18" s="510"/>
      <c r="Q18" s="510"/>
      <c r="R18" s="213" t="s">
        <v>325</v>
      </c>
      <c r="S18" s="51" t="s">
        <v>324</v>
      </c>
      <c r="T18" s="510"/>
      <c r="U18" s="510"/>
      <c r="V18" s="510"/>
      <c r="W18" s="510"/>
      <c r="X18" s="213" t="s">
        <v>325</v>
      </c>
    </row>
    <row r="19" spans="1:24" ht="69.95" customHeight="1">
      <c r="A19" s="511" t="s">
        <v>326</v>
      </c>
      <c r="B19" s="512"/>
      <c r="C19" s="512"/>
      <c r="D19" s="512"/>
      <c r="E19" s="512"/>
      <c r="F19" s="513"/>
      <c r="G19" s="511" t="s">
        <v>326</v>
      </c>
      <c r="H19" s="512"/>
      <c r="I19" s="512"/>
      <c r="J19" s="512"/>
      <c r="K19" s="512"/>
      <c r="L19" s="513"/>
      <c r="M19" s="511" t="s">
        <v>326</v>
      </c>
      <c r="N19" s="512"/>
      <c r="O19" s="512"/>
      <c r="P19" s="512"/>
      <c r="Q19" s="512"/>
      <c r="R19" s="513"/>
      <c r="S19" s="511" t="s">
        <v>326</v>
      </c>
      <c r="T19" s="512"/>
      <c r="U19" s="512"/>
      <c r="V19" s="512"/>
      <c r="W19" s="512"/>
      <c r="X19" s="513"/>
    </row>
    <row r="20" spans="1:24" ht="20.100000000000001" customHeight="1">
      <c r="A20" s="215" t="s">
        <v>327</v>
      </c>
      <c r="B20" s="507"/>
      <c r="C20" s="508"/>
      <c r="D20" s="508"/>
      <c r="E20" s="508"/>
      <c r="F20" s="509"/>
      <c r="G20" s="215" t="s">
        <v>327</v>
      </c>
      <c r="H20" s="507"/>
      <c r="I20" s="508"/>
      <c r="J20" s="508"/>
      <c r="K20" s="508"/>
      <c r="L20" s="509"/>
      <c r="M20" s="215" t="s">
        <v>327</v>
      </c>
      <c r="N20" s="507"/>
      <c r="O20" s="508"/>
      <c r="P20" s="508"/>
      <c r="Q20" s="508"/>
      <c r="R20" s="509"/>
      <c r="S20" s="215" t="s">
        <v>327</v>
      </c>
      <c r="T20" s="507"/>
      <c r="U20" s="508"/>
      <c r="V20" s="508"/>
      <c r="W20" s="508"/>
      <c r="X20" s="509"/>
    </row>
    <row r="21" spans="1:24" ht="20.100000000000001" customHeight="1">
      <c r="A21" s="215" t="s">
        <v>328</v>
      </c>
      <c r="B21" s="514" t="s">
        <v>329</v>
      </c>
      <c r="C21" s="514"/>
      <c r="D21" s="514"/>
      <c r="E21" s="514"/>
      <c r="F21" s="216" t="s">
        <v>306</v>
      </c>
      <c r="G21" s="215" t="s">
        <v>328</v>
      </c>
      <c r="H21" s="514" t="s">
        <v>329</v>
      </c>
      <c r="I21" s="514"/>
      <c r="J21" s="514"/>
      <c r="K21" s="514"/>
      <c r="L21" s="216" t="s">
        <v>306</v>
      </c>
      <c r="M21" s="215" t="s">
        <v>328</v>
      </c>
      <c r="N21" s="514" t="s">
        <v>329</v>
      </c>
      <c r="O21" s="514"/>
      <c r="P21" s="514"/>
      <c r="Q21" s="514"/>
      <c r="R21" s="216" t="s">
        <v>306</v>
      </c>
      <c r="S21" s="215" t="s">
        <v>328</v>
      </c>
      <c r="T21" s="514" t="s">
        <v>329</v>
      </c>
      <c r="U21" s="514"/>
      <c r="V21" s="514"/>
      <c r="W21" s="514"/>
      <c r="X21" s="216" t="s">
        <v>306</v>
      </c>
    </row>
    <row r="22" spans="1:24" ht="20.100000000000001" customHeight="1">
      <c r="A22" s="50" t="s">
        <v>330</v>
      </c>
      <c r="B22" s="515"/>
      <c r="C22" s="516"/>
      <c r="D22" s="516"/>
      <c r="E22" s="517"/>
      <c r="F22" s="213" t="s">
        <v>331</v>
      </c>
      <c r="G22" s="50" t="s">
        <v>330</v>
      </c>
      <c r="H22" s="515"/>
      <c r="I22" s="516"/>
      <c r="J22" s="516"/>
      <c r="K22" s="517"/>
      <c r="L22" s="213" t="s">
        <v>331</v>
      </c>
      <c r="M22" s="50" t="s">
        <v>330</v>
      </c>
      <c r="N22" s="515"/>
      <c r="O22" s="516"/>
      <c r="P22" s="516"/>
      <c r="Q22" s="517"/>
      <c r="R22" s="213" t="s">
        <v>331</v>
      </c>
      <c r="S22" s="50" t="s">
        <v>330</v>
      </c>
      <c r="T22" s="515"/>
      <c r="U22" s="516"/>
      <c r="V22" s="516"/>
      <c r="W22" s="517"/>
      <c r="X22" s="213" t="s">
        <v>331</v>
      </c>
    </row>
    <row r="23" spans="1:24" ht="20.100000000000001" customHeight="1">
      <c r="A23" s="50" t="s">
        <v>332</v>
      </c>
      <c r="B23" s="499"/>
      <c r="C23" s="500"/>
      <c r="D23" s="500"/>
      <c r="E23" s="501"/>
      <c r="F23" s="213" t="s">
        <v>331</v>
      </c>
      <c r="G23" s="50" t="s">
        <v>332</v>
      </c>
      <c r="H23" s="499"/>
      <c r="I23" s="500"/>
      <c r="J23" s="500"/>
      <c r="K23" s="501"/>
      <c r="L23" s="213" t="s">
        <v>331</v>
      </c>
      <c r="M23" s="50" t="s">
        <v>332</v>
      </c>
      <c r="N23" s="499"/>
      <c r="O23" s="500"/>
      <c r="P23" s="500"/>
      <c r="Q23" s="501"/>
      <c r="R23" s="213" t="s">
        <v>331</v>
      </c>
      <c r="S23" s="50" t="s">
        <v>332</v>
      </c>
      <c r="T23" s="499"/>
      <c r="U23" s="500"/>
      <c r="V23" s="500"/>
      <c r="W23" s="501"/>
      <c r="X23" s="213" t="s">
        <v>331</v>
      </c>
    </row>
    <row r="24" spans="1:24" ht="20.100000000000001" customHeight="1">
      <c r="A24" s="50" t="s">
        <v>333</v>
      </c>
      <c r="B24" s="499"/>
      <c r="C24" s="500"/>
      <c r="D24" s="500"/>
      <c r="E24" s="501"/>
      <c r="F24" s="213" t="s">
        <v>331</v>
      </c>
      <c r="G24" s="50" t="s">
        <v>333</v>
      </c>
      <c r="H24" s="499"/>
      <c r="I24" s="500"/>
      <c r="J24" s="500"/>
      <c r="K24" s="501"/>
      <c r="L24" s="213" t="s">
        <v>331</v>
      </c>
      <c r="M24" s="50" t="s">
        <v>333</v>
      </c>
      <c r="N24" s="499"/>
      <c r="O24" s="500"/>
      <c r="P24" s="500"/>
      <c r="Q24" s="501"/>
      <c r="R24" s="213" t="s">
        <v>331</v>
      </c>
      <c r="S24" s="50" t="s">
        <v>333</v>
      </c>
      <c r="T24" s="499"/>
      <c r="U24" s="500"/>
      <c r="V24" s="500"/>
      <c r="W24" s="501"/>
      <c r="X24" s="213" t="s">
        <v>331</v>
      </c>
    </row>
    <row r="25" spans="1:24" ht="20.100000000000001" customHeight="1">
      <c r="A25" s="50" t="s">
        <v>334</v>
      </c>
      <c r="B25" s="499"/>
      <c r="C25" s="500"/>
      <c r="D25" s="500"/>
      <c r="E25" s="501"/>
      <c r="F25" s="213" t="s">
        <v>335</v>
      </c>
      <c r="G25" s="50" t="s">
        <v>334</v>
      </c>
      <c r="H25" s="499"/>
      <c r="I25" s="500"/>
      <c r="J25" s="500"/>
      <c r="K25" s="501"/>
      <c r="L25" s="213" t="s">
        <v>335</v>
      </c>
      <c r="M25" s="50" t="s">
        <v>334</v>
      </c>
      <c r="N25" s="499"/>
      <c r="O25" s="500"/>
      <c r="P25" s="500"/>
      <c r="Q25" s="501"/>
      <c r="R25" s="213" t="s">
        <v>335</v>
      </c>
      <c r="S25" s="50" t="s">
        <v>334</v>
      </c>
      <c r="T25" s="499"/>
      <c r="U25" s="500"/>
      <c r="V25" s="500"/>
      <c r="W25" s="501"/>
      <c r="X25" s="213" t="s">
        <v>335</v>
      </c>
    </row>
    <row r="26" spans="1:24" ht="20.100000000000001" customHeight="1">
      <c r="A26" s="50" t="s">
        <v>336</v>
      </c>
      <c r="B26" s="499"/>
      <c r="C26" s="500"/>
      <c r="D26" s="500"/>
      <c r="E26" s="501"/>
      <c r="F26" s="213" t="s">
        <v>335</v>
      </c>
      <c r="G26" s="50" t="s">
        <v>336</v>
      </c>
      <c r="H26" s="499"/>
      <c r="I26" s="500"/>
      <c r="J26" s="500"/>
      <c r="K26" s="501"/>
      <c r="L26" s="213" t="s">
        <v>335</v>
      </c>
      <c r="M26" s="50" t="s">
        <v>336</v>
      </c>
      <c r="N26" s="499"/>
      <c r="O26" s="500"/>
      <c r="P26" s="500"/>
      <c r="Q26" s="501"/>
      <c r="R26" s="213" t="s">
        <v>335</v>
      </c>
      <c r="S26" s="50" t="s">
        <v>336</v>
      </c>
      <c r="T26" s="499"/>
      <c r="U26" s="500"/>
      <c r="V26" s="500"/>
      <c r="W26" s="501"/>
      <c r="X26" s="213" t="s">
        <v>335</v>
      </c>
    </row>
    <row r="27" spans="1:24" ht="20.100000000000001" customHeight="1">
      <c r="A27" s="52" t="s">
        <v>337</v>
      </c>
      <c r="B27" s="499"/>
      <c r="C27" s="500">
        <f>'FINANČNE OBVEZNOSTI'!F17</f>
        <v>0</v>
      </c>
      <c r="D27" s="500">
        <f>'FINANČNE OBVEZNOSTI'!G17</f>
        <v>0</v>
      </c>
      <c r="E27" s="501"/>
      <c r="F27" s="213" t="s">
        <v>338</v>
      </c>
      <c r="G27" s="52" t="s">
        <v>337</v>
      </c>
      <c r="H27" s="499"/>
      <c r="I27" s="500">
        <f>'FINANČNE OBVEZNOSTI'!L17</f>
        <v>0</v>
      </c>
      <c r="J27" s="500">
        <f>'FINANČNE OBVEZNOSTI'!M17</f>
        <v>0</v>
      </c>
      <c r="K27" s="501"/>
      <c r="L27" s="213" t="s">
        <v>338</v>
      </c>
      <c r="M27" s="52" t="s">
        <v>337</v>
      </c>
      <c r="N27" s="499"/>
      <c r="O27" s="500">
        <f>'FINANČNE OBVEZNOSTI'!R17</f>
        <v>0</v>
      </c>
      <c r="P27" s="500">
        <f>'FINANČNE OBVEZNOSTI'!S17</f>
        <v>0</v>
      </c>
      <c r="Q27" s="501"/>
      <c r="R27" s="213" t="s">
        <v>338</v>
      </c>
      <c r="S27" s="52" t="s">
        <v>337</v>
      </c>
      <c r="T27" s="499"/>
      <c r="U27" s="500">
        <f>'FINANČNE OBVEZNOSTI'!X17</f>
        <v>0</v>
      </c>
      <c r="V27" s="500">
        <f>'FINANČNE OBVEZNOSTI'!Y17</f>
        <v>0</v>
      </c>
      <c r="W27" s="501"/>
      <c r="X27" s="213" t="s">
        <v>338</v>
      </c>
    </row>
    <row r="28" spans="1:24" ht="20.100000000000001" customHeight="1">
      <c r="A28" s="52" t="s">
        <v>339</v>
      </c>
      <c r="B28" s="499"/>
      <c r="C28" s="500"/>
      <c r="D28" s="500"/>
      <c r="E28" s="501"/>
      <c r="F28" s="213" t="s">
        <v>338</v>
      </c>
      <c r="G28" s="52" t="s">
        <v>339</v>
      </c>
      <c r="H28" s="499"/>
      <c r="I28" s="500"/>
      <c r="J28" s="500"/>
      <c r="K28" s="501"/>
      <c r="L28" s="213" t="s">
        <v>338</v>
      </c>
      <c r="M28" s="52" t="s">
        <v>339</v>
      </c>
      <c r="N28" s="499"/>
      <c r="O28" s="500"/>
      <c r="P28" s="500"/>
      <c r="Q28" s="501"/>
      <c r="R28" s="213" t="s">
        <v>338</v>
      </c>
      <c r="S28" s="52" t="s">
        <v>339</v>
      </c>
      <c r="T28" s="499"/>
      <c r="U28" s="500"/>
      <c r="V28" s="500"/>
      <c r="W28" s="501"/>
      <c r="X28" s="213" t="s">
        <v>338</v>
      </c>
    </row>
    <row r="29" spans="1:24" ht="20.100000000000001" customHeight="1">
      <c r="A29" s="52" t="s">
        <v>340</v>
      </c>
      <c r="B29" s="499"/>
      <c r="C29" s="500"/>
      <c r="D29" s="500"/>
      <c r="E29" s="501"/>
      <c r="F29" s="213" t="s">
        <v>338</v>
      </c>
      <c r="G29" s="52" t="s">
        <v>340</v>
      </c>
      <c r="H29" s="499"/>
      <c r="I29" s="500"/>
      <c r="J29" s="500"/>
      <c r="K29" s="501"/>
      <c r="L29" s="213" t="s">
        <v>338</v>
      </c>
      <c r="M29" s="52" t="s">
        <v>340</v>
      </c>
      <c r="N29" s="499"/>
      <c r="O29" s="500"/>
      <c r="P29" s="500"/>
      <c r="Q29" s="501"/>
      <c r="R29" s="213" t="s">
        <v>338</v>
      </c>
      <c r="S29" s="52" t="s">
        <v>340</v>
      </c>
      <c r="T29" s="499"/>
      <c r="U29" s="500"/>
      <c r="V29" s="500"/>
      <c r="W29" s="501"/>
      <c r="X29" s="213" t="s">
        <v>338</v>
      </c>
    </row>
    <row r="30" spans="1:24" ht="20.100000000000001" customHeight="1">
      <c r="A30" s="52" t="s">
        <v>341</v>
      </c>
      <c r="B30" s="499"/>
      <c r="C30" s="500"/>
      <c r="D30" s="500"/>
      <c r="E30" s="501"/>
      <c r="F30" s="213" t="s">
        <v>338</v>
      </c>
      <c r="G30" s="52" t="s">
        <v>341</v>
      </c>
      <c r="H30" s="499"/>
      <c r="I30" s="500"/>
      <c r="J30" s="500"/>
      <c r="K30" s="501"/>
      <c r="L30" s="213" t="s">
        <v>338</v>
      </c>
      <c r="M30" s="52" t="s">
        <v>341</v>
      </c>
      <c r="N30" s="499"/>
      <c r="O30" s="500"/>
      <c r="P30" s="500"/>
      <c r="Q30" s="501"/>
      <c r="R30" s="213" t="s">
        <v>338</v>
      </c>
      <c r="S30" s="52" t="s">
        <v>341</v>
      </c>
      <c r="T30" s="499"/>
      <c r="U30" s="500"/>
      <c r="V30" s="500"/>
      <c r="W30" s="501"/>
      <c r="X30" s="213" t="s">
        <v>338</v>
      </c>
    </row>
    <row r="31" spans="1:24" ht="20.100000000000001" customHeight="1" thickBot="1">
      <c r="A31" s="221" t="s">
        <v>342</v>
      </c>
      <c r="B31" s="502"/>
      <c r="C31" s="503"/>
      <c r="D31" s="503"/>
      <c r="E31" s="504"/>
      <c r="F31" s="214" t="s">
        <v>343</v>
      </c>
      <c r="G31" s="221" t="s">
        <v>342</v>
      </c>
      <c r="H31" s="502"/>
      <c r="I31" s="503"/>
      <c r="J31" s="503"/>
      <c r="K31" s="504"/>
      <c r="L31" s="214" t="s">
        <v>343</v>
      </c>
      <c r="M31" s="221" t="s">
        <v>342</v>
      </c>
      <c r="N31" s="502"/>
      <c r="O31" s="503"/>
      <c r="P31" s="503"/>
      <c r="Q31" s="504"/>
      <c r="R31" s="214" t="s">
        <v>343</v>
      </c>
      <c r="S31" s="221" t="s">
        <v>342</v>
      </c>
      <c r="T31" s="502"/>
      <c r="U31" s="503"/>
      <c r="V31" s="503"/>
      <c r="W31" s="504"/>
      <c r="X31" s="214" t="s">
        <v>343</v>
      </c>
    </row>
    <row r="32" spans="1:24" ht="15" customHeight="1"/>
    <row r="33" ht="15" customHeight="1"/>
    <row r="34" ht="15" customHeight="1"/>
    <row r="35" ht="15" customHeight="1"/>
    <row r="36" ht="15" customHeight="1"/>
    <row r="37" ht="15" customHeight="1"/>
    <row r="38" ht="15" customHeight="1"/>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15" sqref="A15"/>
    </sheetView>
  </sheetViews>
  <sheetFormatPr defaultRowHeight="14.45"/>
  <cols>
    <col min="1" max="1" width="9.140625" customWidth="1"/>
  </cols>
  <sheetData>
    <row r="1" spans="1:16" ht="39.950000000000003" customHeight="1" thickBot="1">
      <c r="A1" s="505" t="s">
        <v>344</v>
      </c>
      <c r="B1" s="506"/>
      <c r="C1" s="506"/>
      <c r="D1" s="506"/>
      <c r="E1" s="506"/>
      <c r="F1" s="506"/>
      <c r="G1" s="506"/>
      <c r="H1" s="506"/>
      <c r="I1" s="506"/>
      <c r="J1" s="506"/>
      <c r="K1" s="506"/>
      <c r="L1" s="506"/>
      <c r="M1" s="506"/>
      <c r="N1" s="506"/>
      <c r="O1" s="506"/>
      <c r="P1" s="506"/>
    </row>
    <row r="2" spans="1:16" ht="141" customHeight="1">
      <c r="A2" s="545" t="s">
        <v>345</v>
      </c>
      <c r="B2" s="545"/>
      <c r="C2" s="545"/>
      <c r="D2" s="545"/>
      <c r="E2" s="545"/>
      <c r="F2" s="545"/>
      <c r="G2" s="545"/>
      <c r="H2" s="545"/>
      <c r="I2" s="545"/>
      <c r="J2" s="545"/>
      <c r="K2" s="545"/>
      <c r="L2" s="545"/>
      <c r="M2" s="545"/>
      <c r="N2" s="545"/>
      <c r="O2" s="545"/>
      <c r="P2" s="545"/>
    </row>
    <row r="3" spans="1:16">
      <c r="A3" s="546"/>
      <c r="B3" s="546"/>
      <c r="C3" s="546"/>
      <c r="D3" s="546"/>
      <c r="E3" s="546"/>
      <c r="F3" s="546"/>
      <c r="G3" s="546"/>
      <c r="H3" s="546"/>
      <c r="I3" s="546"/>
      <c r="J3" s="546"/>
      <c r="K3" s="546"/>
      <c r="L3" s="546"/>
      <c r="M3" s="546"/>
      <c r="N3" s="546"/>
      <c r="O3" s="546"/>
      <c r="P3" s="546"/>
    </row>
    <row r="4" spans="1:16">
      <c r="A4" s="546"/>
      <c r="B4" s="546"/>
      <c r="C4" s="546"/>
      <c r="D4" s="546"/>
      <c r="E4" s="546"/>
      <c r="F4" s="546"/>
      <c r="G4" s="546"/>
      <c r="H4" s="546"/>
      <c r="I4" s="546"/>
      <c r="J4" s="546"/>
      <c r="K4" s="546"/>
      <c r="L4" s="546"/>
      <c r="M4" s="546"/>
      <c r="N4" s="546"/>
      <c r="O4" s="546"/>
      <c r="P4" s="546"/>
    </row>
    <row r="5" spans="1:16">
      <c r="A5" s="546"/>
      <c r="B5" s="546"/>
      <c r="C5" s="546"/>
      <c r="D5" s="546"/>
      <c r="E5" s="546"/>
      <c r="F5" s="546"/>
      <c r="G5" s="546"/>
      <c r="H5" s="546"/>
      <c r="I5" s="546"/>
      <c r="J5" s="546"/>
      <c r="K5" s="546"/>
      <c r="L5" s="546"/>
      <c r="M5" s="546"/>
      <c r="N5" s="546"/>
      <c r="O5" s="546"/>
      <c r="P5" s="546"/>
    </row>
    <row r="6" spans="1:16">
      <c r="A6" s="546"/>
      <c r="B6" s="546"/>
      <c r="C6" s="546"/>
      <c r="D6" s="546"/>
      <c r="E6" s="546"/>
      <c r="F6" s="546"/>
      <c r="G6" s="546"/>
      <c r="H6" s="546"/>
      <c r="I6" s="546"/>
      <c r="J6" s="546"/>
      <c r="K6" s="546"/>
      <c r="L6" s="546"/>
      <c r="M6" s="546"/>
      <c r="N6" s="546"/>
      <c r="O6" s="546"/>
      <c r="P6" s="546"/>
    </row>
    <row r="7" spans="1:16">
      <c r="A7" s="546"/>
      <c r="B7" s="546"/>
      <c r="C7" s="546"/>
      <c r="D7" s="546"/>
      <c r="E7" s="546"/>
      <c r="F7" s="546"/>
      <c r="G7" s="546"/>
      <c r="H7" s="546"/>
      <c r="I7" s="546"/>
      <c r="J7" s="546"/>
      <c r="K7" s="546"/>
      <c r="L7" s="546"/>
      <c r="M7" s="546"/>
      <c r="N7" s="546"/>
      <c r="O7" s="546"/>
      <c r="P7" s="546"/>
    </row>
    <row r="8" spans="1:16">
      <c r="A8" s="546"/>
      <c r="B8" s="546"/>
      <c r="C8" s="546"/>
      <c r="D8" s="546"/>
      <c r="E8" s="546"/>
      <c r="F8" s="546"/>
      <c r="G8" s="546"/>
      <c r="H8" s="546"/>
      <c r="I8" s="546"/>
      <c r="J8" s="546"/>
      <c r="K8" s="546"/>
      <c r="L8" s="546"/>
      <c r="M8" s="546"/>
      <c r="N8" s="546"/>
      <c r="O8" s="546"/>
      <c r="P8" s="546"/>
    </row>
    <row r="9" spans="1:16">
      <c r="A9" s="546"/>
      <c r="B9" s="546"/>
      <c r="C9" s="546"/>
      <c r="D9" s="546"/>
      <c r="E9" s="546"/>
      <c r="F9" s="546"/>
      <c r="G9" s="546"/>
      <c r="H9" s="546"/>
      <c r="I9" s="546"/>
      <c r="J9" s="546"/>
      <c r="K9" s="546"/>
      <c r="L9" s="546"/>
      <c r="M9" s="546"/>
      <c r="N9" s="546"/>
      <c r="O9" s="546"/>
      <c r="P9" s="546"/>
    </row>
    <row r="10" spans="1:16">
      <c r="A10" s="546"/>
      <c r="B10" s="546"/>
      <c r="C10" s="546"/>
      <c r="D10" s="546"/>
      <c r="E10" s="546"/>
      <c r="F10" s="546"/>
      <c r="G10" s="546"/>
      <c r="H10" s="546"/>
      <c r="I10" s="546"/>
      <c r="J10" s="546"/>
      <c r="K10" s="546"/>
      <c r="L10" s="546"/>
      <c r="M10" s="546"/>
      <c r="N10" s="546"/>
      <c r="O10" s="546"/>
      <c r="P10" s="546"/>
    </row>
    <row r="11" spans="1:16">
      <c r="A11" s="546"/>
      <c r="B11" s="546"/>
      <c r="C11" s="546"/>
      <c r="D11" s="546"/>
      <c r="E11" s="546"/>
      <c r="F11" s="546"/>
      <c r="G11" s="546"/>
      <c r="H11" s="546"/>
      <c r="I11" s="546"/>
      <c r="J11" s="546"/>
      <c r="K11" s="546"/>
      <c r="L11" s="546"/>
      <c r="M11" s="546"/>
      <c r="N11" s="546"/>
      <c r="O11" s="546"/>
      <c r="P11" s="546"/>
    </row>
    <row r="12" spans="1:16">
      <c r="A12" s="546"/>
      <c r="B12" s="546"/>
      <c r="C12" s="546"/>
      <c r="D12" s="546"/>
      <c r="E12" s="546"/>
      <c r="F12" s="546"/>
      <c r="G12" s="546"/>
      <c r="H12" s="546"/>
      <c r="I12" s="546"/>
      <c r="J12" s="546"/>
      <c r="K12" s="546"/>
      <c r="L12" s="546"/>
      <c r="M12" s="546"/>
      <c r="N12" s="546"/>
      <c r="O12" s="546"/>
      <c r="P12" s="546"/>
    </row>
    <row r="13" spans="1:16">
      <c r="A13" s="546"/>
      <c r="B13" s="546"/>
      <c r="C13" s="546"/>
      <c r="D13" s="546"/>
      <c r="E13" s="546"/>
      <c r="F13" s="546"/>
      <c r="G13" s="546"/>
      <c r="H13" s="546"/>
      <c r="I13" s="546"/>
      <c r="J13" s="546"/>
      <c r="K13" s="546"/>
      <c r="L13" s="546"/>
      <c r="M13" s="546"/>
      <c r="N13" s="546"/>
      <c r="O13" s="546"/>
      <c r="P13" s="546"/>
    </row>
    <row r="14" spans="1:16">
      <c r="A14" s="546"/>
      <c r="B14" s="546"/>
      <c r="C14" s="546"/>
      <c r="D14" s="546"/>
      <c r="E14" s="546"/>
      <c r="F14" s="546"/>
      <c r="G14" s="546"/>
      <c r="H14" s="546"/>
      <c r="I14" s="546"/>
      <c r="J14" s="546"/>
      <c r="K14" s="546"/>
      <c r="L14" s="546"/>
      <c r="M14" s="546"/>
      <c r="N14" s="546"/>
      <c r="O14" s="546"/>
      <c r="P14" s="546"/>
    </row>
  </sheetData>
  <sheetProtection algorithmName="SHA-512" hashValue="/yJ/H1aaAYaAZLj/HqjNVclKY8cvr7cXkjuyyzr6xP/s3yZEvZHJZQzI3T2uqSHMyzee4yLf6kD0Bn9KO2Di9A==" saltValue="Q8epsMfGv8B6756OtNXQWw==" spinCount="100000" sheet="1" objects="1" scenarios="1"/>
  <mergeCells count="2">
    <mergeCell ref="A1:P1"/>
    <mergeCell ref="A2:P14"/>
  </mergeCells>
  <pageMargins left="0.7" right="0.7" top="0.75" bottom="0.75" header="0.3" footer="0.3"/>
  <pageSetup paperSize="9" scale="61"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4.45"/>
  <cols>
    <col min="1" max="6" width="14.7109375" customWidth="1"/>
    <col min="7" max="8" width="11.7109375" customWidth="1"/>
    <col min="9" max="9" width="0.85546875" style="86" customWidth="1"/>
    <col min="11" max="11" width="10.28515625" bestFit="1" customWidth="1"/>
  </cols>
  <sheetData>
    <row r="1" spans="1:11" ht="39.950000000000003" customHeight="1">
      <c r="A1" s="567" t="s">
        <v>346</v>
      </c>
      <c r="B1" s="568"/>
      <c r="C1" s="568"/>
      <c r="D1" s="568"/>
      <c r="E1" s="568"/>
      <c r="F1" s="568"/>
      <c r="G1" s="568"/>
      <c r="H1" s="569"/>
    </row>
    <row r="2" spans="1:11" ht="20.100000000000001" customHeight="1">
      <c r="A2" s="557" t="s">
        <v>347</v>
      </c>
      <c r="B2" s="558"/>
      <c r="C2" s="558"/>
      <c r="D2" s="558"/>
      <c r="E2" s="558"/>
      <c r="F2" s="558"/>
      <c r="G2" s="558"/>
      <c r="H2" s="559"/>
    </row>
    <row r="3" spans="1:11" ht="20.100000000000001" customHeight="1">
      <c r="A3" s="570" t="s">
        <v>348</v>
      </c>
      <c r="B3" s="571"/>
      <c r="C3" s="571"/>
      <c r="D3" s="571"/>
      <c r="E3" s="571"/>
      <c r="F3" s="571"/>
      <c r="G3" s="574">
        <f>'STROŠKI PROJEKTA'!F76</f>
        <v>0</v>
      </c>
      <c r="H3" s="575"/>
      <c r="I3" s="235"/>
    </row>
    <row r="4" spans="1:11" ht="20.100000000000001" customHeight="1">
      <c r="A4" s="553" t="s">
        <v>349</v>
      </c>
      <c r="B4" s="554"/>
      <c r="C4" s="554"/>
      <c r="D4" s="554"/>
      <c r="E4" s="554"/>
      <c r="F4" s="562"/>
      <c r="G4" s="547">
        <f>SUMIF('STROŠKI PROJEKTA'!G8:G73,ŠIFRANTI!A2,'STROŠKI PROJEKTA'!F8:F73)</f>
        <v>0</v>
      </c>
      <c r="H4" s="548"/>
    </row>
    <row r="5" spans="1:11" ht="20.100000000000001" customHeight="1">
      <c r="A5" s="553" t="s">
        <v>350</v>
      </c>
      <c r="B5" s="554"/>
      <c r="C5" s="554"/>
      <c r="D5" s="554"/>
      <c r="E5" s="554"/>
      <c r="F5" s="562"/>
      <c r="G5" s="547">
        <f>SUMIF('STROŠKI PROJEKTA'!G8:G73,ŠIFRANTI!A3,'STROŠKI PROJEKTA'!F8:F73)</f>
        <v>0</v>
      </c>
      <c r="H5" s="548"/>
    </row>
    <row r="6" spans="1:11" ht="20.100000000000001" customHeight="1">
      <c r="A6" s="549" t="s">
        <v>351</v>
      </c>
      <c r="B6" s="550"/>
      <c r="C6" s="550"/>
      <c r="D6" s="550"/>
      <c r="E6" s="550"/>
      <c r="F6" s="550"/>
      <c r="G6" s="547">
        <f>SUMIF('STROŠKI PROJEKTA'!G8:G73,ŠIFRANTI!A4,'STROŠKI PROJEKTA'!F8:F73)</f>
        <v>0</v>
      </c>
      <c r="H6" s="548"/>
    </row>
    <row r="7" spans="1:11" ht="20.100000000000001" customHeight="1">
      <c r="A7" s="549" t="s">
        <v>352</v>
      </c>
      <c r="B7" s="550"/>
      <c r="C7" s="550"/>
      <c r="D7" s="550"/>
      <c r="E7" s="550"/>
      <c r="F7" s="550"/>
      <c r="G7" s="547">
        <f>SUMIF('STROŠKI PROJEKTA'!G8:G73,ŠIFRANTI!A5,'STROŠKI PROJEKTA'!F8:F73)</f>
        <v>0</v>
      </c>
      <c r="H7" s="548"/>
    </row>
    <row r="8" spans="1:11" ht="20.100000000000001" customHeight="1">
      <c r="A8" s="557" t="s">
        <v>353</v>
      </c>
      <c r="B8" s="558"/>
      <c r="C8" s="558"/>
      <c r="D8" s="558"/>
      <c r="E8" s="558"/>
      <c r="F8" s="558"/>
      <c r="G8" s="558"/>
      <c r="H8" s="559"/>
    </row>
    <row r="9" spans="1:11" ht="20.100000000000001" customHeight="1">
      <c r="A9" s="570" t="s">
        <v>354</v>
      </c>
      <c r="B9" s="571"/>
      <c r="C9" s="571"/>
      <c r="D9" s="571"/>
      <c r="E9" s="571"/>
      <c r="F9" s="571"/>
      <c r="G9" s="572">
        <v>100000</v>
      </c>
      <c r="H9" s="573"/>
    </row>
    <row r="10" spans="1:11" ht="20.100000000000001" customHeight="1">
      <c r="A10" s="551" t="s">
        <v>355</v>
      </c>
      <c r="B10" s="552"/>
      <c r="C10" s="552"/>
      <c r="D10" s="552"/>
      <c r="E10" s="552"/>
      <c r="F10" s="552"/>
      <c r="G10" s="547" t="e">
        <f>(G4/G3)*G9</f>
        <v>#DIV/0!</v>
      </c>
      <c r="H10" s="548"/>
    </row>
    <row r="11" spans="1:11" ht="20.100000000000001" customHeight="1">
      <c r="A11" s="551" t="s">
        <v>356</v>
      </c>
      <c r="B11" s="552"/>
      <c r="C11" s="552"/>
      <c r="D11" s="552"/>
      <c r="E11" s="552"/>
      <c r="F11" s="552"/>
      <c r="G11" s="547" t="e">
        <f>G5/G3*G9</f>
        <v>#DIV/0!</v>
      </c>
      <c r="H11" s="548"/>
    </row>
    <row r="12" spans="1:11" ht="20.100000000000001" customHeight="1">
      <c r="A12" s="549" t="s">
        <v>357</v>
      </c>
      <c r="B12" s="550"/>
      <c r="C12" s="550"/>
      <c r="D12" s="550"/>
      <c r="E12" s="550"/>
      <c r="F12" s="550"/>
      <c r="G12" s="547" t="e">
        <f>(G6/G3)*G9</f>
        <v>#DIV/0!</v>
      </c>
      <c r="H12" s="548"/>
    </row>
    <row r="13" spans="1:11" ht="20.100000000000001" customHeight="1">
      <c r="A13" s="549" t="s">
        <v>358</v>
      </c>
      <c r="B13" s="550"/>
      <c r="C13" s="550"/>
      <c r="D13" s="550"/>
      <c r="E13" s="550"/>
      <c r="F13" s="550"/>
      <c r="G13" s="547" t="e">
        <f>G7/G3*G9</f>
        <v>#DIV/0!</v>
      </c>
      <c r="H13" s="548"/>
    </row>
    <row r="14" spans="1:11" ht="20.100000000000001" customHeight="1">
      <c r="A14" s="557" t="s">
        <v>359</v>
      </c>
      <c r="B14" s="558"/>
      <c r="C14" s="558"/>
      <c r="D14" s="558"/>
      <c r="E14" s="558"/>
      <c r="F14" s="558"/>
      <c r="G14" s="558"/>
      <c r="H14" s="559"/>
    </row>
    <row r="15" spans="1:11" ht="20.100000000000001" customHeight="1">
      <c r="A15" s="576" t="s">
        <v>360</v>
      </c>
      <c r="B15" s="577"/>
      <c r="C15" s="577"/>
      <c r="D15" s="578" t="s">
        <v>361</v>
      </c>
      <c r="E15" s="579"/>
      <c r="F15" s="580"/>
      <c r="G15" s="572"/>
      <c r="H15" s="573"/>
    </row>
    <row r="16" spans="1:11" ht="20.100000000000001" customHeight="1">
      <c r="A16" s="553" t="s">
        <v>362</v>
      </c>
      <c r="B16" s="554"/>
      <c r="C16" s="554"/>
      <c r="D16" s="554"/>
      <c r="E16" s="554"/>
      <c r="F16" s="562"/>
      <c r="G16" s="560"/>
      <c r="H16" s="561"/>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c r="A17" s="551" t="s">
        <v>363</v>
      </c>
      <c r="B17" s="552"/>
      <c r="C17" s="552"/>
      <c r="D17" s="552"/>
      <c r="E17" s="552"/>
      <c r="F17" s="552"/>
      <c r="G17" s="547" t="e">
        <f>VLOOKUP(G16,ŠIFRANTI!A:B,2,FALSE)</f>
        <v>#N/A</v>
      </c>
      <c r="H17" s="548"/>
      <c r="J17" s="87"/>
    </row>
    <row r="18" spans="1:10" ht="20.100000000000001" customHeight="1">
      <c r="A18" s="549" t="s">
        <v>364</v>
      </c>
      <c r="B18" s="550"/>
      <c r="C18" s="550"/>
      <c r="D18" s="550"/>
      <c r="E18" s="550"/>
      <c r="F18" s="550"/>
      <c r="G18" s="555"/>
      <c r="H18" s="556"/>
      <c r="I18" s="86" t="e">
        <f>SUMIF('STROŠKI PROJEKTA'!#REF!,G16,'STROŠKI PROJEKTA'!E8:E73)</f>
        <v>#REF!</v>
      </c>
    </row>
    <row r="19" spans="1:10" ht="20.100000000000001" customHeight="1">
      <c r="A19" s="581" t="e">
        <f>IF(I16&gt;G17,"POMOČ DE MINIMIS PRESEGA ZGORNJO MEJO - UPOŠTEVAJ DOLOČILA JAVNEGA RAZPISA","POMOČ DE MINIMIS NE PRESEGA ZGORNJE MEJE - OK")</f>
        <v>#DIV/0!</v>
      </c>
      <c r="B19" s="582"/>
      <c r="C19" s="582"/>
      <c r="D19" s="582"/>
      <c r="E19" s="582"/>
      <c r="F19" s="582"/>
      <c r="G19" s="582"/>
      <c r="H19" s="583"/>
    </row>
    <row r="20" spans="1:10" ht="20.100000000000001" customHeight="1">
      <c r="A20" s="557" t="s">
        <v>365</v>
      </c>
      <c r="B20" s="558"/>
      <c r="C20" s="558"/>
      <c r="D20" s="558"/>
      <c r="E20" s="558"/>
      <c r="F20" s="558"/>
      <c r="G20" s="558"/>
      <c r="H20" s="559"/>
    </row>
    <row r="21" spans="1:10" ht="20.100000000000001" customHeight="1">
      <c r="A21" s="551" t="s">
        <v>366</v>
      </c>
      <c r="B21" s="552"/>
      <c r="C21" s="552"/>
      <c r="D21" s="552"/>
      <c r="E21" s="552"/>
      <c r="F21" s="552"/>
      <c r="G21" s="560"/>
      <c r="H21" s="561"/>
    </row>
    <row r="22" spans="1:10" ht="20.100000000000001" customHeight="1">
      <c r="A22" s="551" t="s">
        <v>367</v>
      </c>
      <c r="B22" s="552"/>
      <c r="C22" s="552"/>
      <c r="D22" s="552"/>
      <c r="E22" s="552"/>
      <c r="F22" s="552"/>
      <c r="G22" s="560"/>
      <c r="H22" s="561"/>
      <c r="I22" s="88" t="str">
        <f>IF(G22="Veliko","OBVEZNO PREVERI ALI GRE ZA NOVO DEJAVNOST","")</f>
        <v/>
      </c>
      <c r="J22" s="88"/>
    </row>
    <row r="23" spans="1:10" ht="20.100000000000001" customHeight="1">
      <c r="A23" s="553" t="s">
        <v>368</v>
      </c>
      <c r="B23" s="554"/>
      <c r="C23" s="554"/>
      <c r="D23" s="554"/>
      <c r="E23" s="554"/>
      <c r="F23" s="562"/>
      <c r="G23" s="563"/>
      <c r="H23" s="564"/>
    </row>
    <row r="24" spans="1:10" ht="20.100000000000001" customHeight="1">
      <c r="A24" s="553" t="s">
        <v>369</v>
      </c>
      <c r="B24" s="554"/>
      <c r="C24" s="554"/>
      <c r="D24" s="554"/>
      <c r="E24" s="554"/>
      <c r="F24" s="562"/>
      <c r="G24" s="565" t="e">
        <f>IF(G23=ŠIFRANTI!F2,VLOOKUP(G21,ŠIFRANTI!R:W,4,FALSE),VLOOKUP(G21,ŠIFRANTI!R:W,3,FALSE))</f>
        <v>#N/A</v>
      </c>
      <c r="H24" s="566"/>
    </row>
    <row r="25" spans="1:10" ht="20.100000000000001" customHeight="1">
      <c r="A25" s="553" t="s">
        <v>370</v>
      </c>
      <c r="B25" s="554"/>
      <c r="C25" s="554"/>
      <c r="D25" s="554"/>
      <c r="E25" s="554"/>
      <c r="F25" s="562"/>
      <c r="G25" s="565" t="e">
        <f>IF(G22=ŠIFRANTI!D3,VLOOKUP(G21,ŠIFRANTI!R:W,5,FALSE),VLOOKUP(G21,ŠIFRANTI!R:W,6,FALSE))</f>
        <v>#N/A</v>
      </c>
      <c r="H25" s="566"/>
    </row>
    <row r="26" spans="1:10" ht="20.100000000000001" customHeight="1">
      <c r="A26" s="553" t="s">
        <v>371</v>
      </c>
      <c r="B26" s="554"/>
      <c r="C26" s="554"/>
      <c r="D26" s="554"/>
      <c r="E26" s="554"/>
      <c r="F26" s="562"/>
      <c r="G26" s="547" t="e">
        <f>G25*G3</f>
        <v>#N/A</v>
      </c>
      <c r="H26" s="548"/>
    </row>
    <row r="27" spans="1:10" ht="20.100000000000001" customHeight="1">
      <c r="A27" s="553" t="s">
        <v>372</v>
      </c>
      <c r="B27" s="554"/>
      <c r="C27" s="554"/>
      <c r="D27" s="554"/>
      <c r="E27" s="586" t="s">
        <v>361</v>
      </c>
      <c r="F27" s="587"/>
      <c r="G27" s="555"/>
      <c r="H27" s="556"/>
    </row>
    <row r="28" spans="1:10" ht="20.100000000000001" customHeight="1">
      <c r="A28" s="551" t="s">
        <v>373</v>
      </c>
      <c r="B28" s="552"/>
      <c r="C28" s="552"/>
      <c r="D28" s="552"/>
      <c r="E28" s="552"/>
      <c r="F28" s="552"/>
      <c r="G28" s="572"/>
      <c r="H28" s="573"/>
      <c r="I28" s="86" t="e">
        <f>SUMIF('STROŠKI PROJEKTA'!#REF!,ŠIFRANTI!A4,'STROŠKI PROJEKTA'!E8:E73)</f>
        <v>#REF!</v>
      </c>
      <c r="J28" s="151"/>
    </row>
    <row r="29" spans="1:10" ht="20.100000000000001" customHeight="1">
      <c r="A29" s="581" t="e">
        <f>IF((G12+G27+G28)&gt;G26,"REGIONALNA POMOČ PRESEGA ZGORNJO MEJO - UPOŠTEVAJ DOLOČILA JAVNEGA RAZPISA","REGIONALNA DRŽAVNA POMOČ NE PRESEGA ZGORNJE MEJE - OK")</f>
        <v>#DIV/0!</v>
      </c>
      <c r="B29" s="582"/>
      <c r="C29" s="582"/>
      <c r="D29" s="582"/>
      <c r="E29" s="582"/>
      <c r="F29" s="582"/>
      <c r="G29" s="582"/>
      <c r="H29" s="583"/>
    </row>
    <row r="30" spans="1:10" ht="20.100000000000001" customHeight="1">
      <c r="A30" s="557" t="s">
        <v>374</v>
      </c>
      <c r="B30" s="558"/>
      <c r="C30" s="558"/>
      <c r="D30" s="558"/>
      <c r="E30" s="558"/>
      <c r="F30" s="558"/>
      <c r="G30" s="558"/>
      <c r="H30" s="559"/>
    </row>
    <row r="31" spans="1:10" ht="20.100000000000001" customHeight="1">
      <c r="A31" s="551" t="s">
        <v>375</v>
      </c>
      <c r="B31" s="552"/>
      <c r="C31" s="552"/>
      <c r="D31" s="552"/>
      <c r="E31" s="552"/>
      <c r="F31" s="552"/>
      <c r="G31" s="572">
        <v>500001</v>
      </c>
      <c r="H31" s="573"/>
    </row>
    <row r="32" spans="1:10" ht="20.100000000000001" customHeight="1">
      <c r="A32" s="551" t="s">
        <v>376</v>
      </c>
      <c r="B32" s="552"/>
      <c r="C32" s="552"/>
      <c r="D32" s="552"/>
      <c r="E32" s="552"/>
      <c r="F32" s="552"/>
      <c r="G32" s="555"/>
      <c r="H32" s="556"/>
      <c r="I32" s="86" t="e">
        <f>SUMIF('STROŠKI PROJEKTA'!#REF!,ŠIFRANTI!A5,'STROŠKI PROJEKTA'!E8:E73)</f>
        <v>#REF!</v>
      </c>
    </row>
    <row r="33" spans="1:8" ht="20.100000000000001" customHeight="1">
      <c r="A33" s="593" t="s">
        <v>377</v>
      </c>
      <c r="B33" s="594"/>
      <c r="C33" s="594"/>
      <c r="D33" s="594"/>
      <c r="E33" s="594"/>
      <c r="F33" s="595"/>
      <c r="G33" s="584">
        <f>VLOOKUP(A33,ŠIFRANTI!H1:I7,2,FALSE)</f>
        <v>0.8</v>
      </c>
      <c r="H33" s="585"/>
    </row>
    <row r="34" spans="1:8" ht="20.100000000000001" customHeight="1">
      <c r="A34" s="553" t="s">
        <v>378</v>
      </c>
      <c r="B34" s="554"/>
      <c r="C34" s="554"/>
      <c r="D34" s="554"/>
      <c r="E34" s="554"/>
      <c r="F34" s="562"/>
      <c r="G34" s="591">
        <v>600000</v>
      </c>
      <c r="H34" s="592"/>
    </row>
    <row r="35" spans="1:8" ht="20.100000000000001" customHeight="1">
      <c r="A35" s="553" t="s">
        <v>379</v>
      </c>
      <c r="B35" s="554"/>
      <c r="C35" s="554"/>
      <c r="D35" s="554"/>
      <c r="E35" s="554"/>
      <c r="F35" s="562"/>
      <c r="G35" s="591">
        <f>G33*G3</f>
        <v>0</v>
      </c>
      <c r="H35" s="592"/>
    </row>
    <row r="36" spans="1:8" ht="20.100000000000001" customHeight="1" thickBot="1">
      <c r="A36" s="588" t="e">
        <f>IF(OR((G13+G31+G32)&gt;G35,(G13+G31+G32)&gt;G34),"ABER POMOČ PRESEGA ZGORNJO MEJO - UPOŠTEVAJ DOLOČILA JAVNEGA RAZPISA","ABER DRŽAVNA POMOČ NE PRESEGA ZGORNJE MEJE - OK")</f>
        <v>#DIV/0!</v>
      </c>
      <c r="B36" s="589"/>
      <c r="C36" s="589"/>
      <c r="D36" s="589"/>
      <c r="E36" s="589"/>
      <c r="F36" s="589"/>
      <c r="G36" s="589"/>
      <c r="H36" s="590"/>
    </row>
    <row r="37" spans="1:8" ht="20.100000000000001" customHeight="1"/>
    <row r="38" spans="1:8" ht="20.100000000000001" customHeight="1"/>
    <row r="39" spans="1:8" ht="20.100000000000001" customHeight="1"/>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8"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4.45"/>
  <cols>
    <col min="1" max="1" width="48" customWidth="1"/>
    <col min="2" max="9" width="23.42578125" customWidth="1"/>
  </cols>
  <sheetData>
    <row r="1" spans="1:56" s="208" customFormat="1" ht="35.25" customHeight="1">
      <c r="A1" s="207" t="s">
        <v>380</v>
      </c>
      <c r="B1" s="207" t="s">
        <v>381</v>
      </c>
      <c r="C1" s="207" t="s">
        <v>382</v>
      </c>
      <c r="D1" s="207" t="s">
        <v>383</v>
      </c>
      <c r="E1" s="207" t="s">
        <v>384</v>
      </c>
      <c r="F1" s="207" t="s">
        <v>385</v>
      </c>
      <c r="G1" s="207" t="s">
        <v>386</v>
      </c>
      <c r="H1" s="207" t="s">
        <v>387</v>
      </c>
      <c r="I1" s="207" t="s">
        <v>388</v>
      </c>
      <c r="L1" s="210" t="s">
        <v>388</v>
      </c>
      <c r="M1" s="210" t="s">
        <v>389</v>
      </c>
      <c r="N1" s="210" t="s">
        <v>390</v>
      </c>
      <c r="O1" s="210" t="s">
        <v>391</v>
      </c>
      <c r="P1" s="210" t="s">
        <v>392</v>
      </c>
      <c r="Q1" s="210" t="s">
        <v>393</v>
      </c>
      <c r="R1" s="210" t="s">
        <v>394</v>
      </c>
      <c r="S1" s="210" t="s">
        <v>395</v>
      </c>
      <c r="T1" s="210" t="s">
        <v>396</v>
      </c>
      <c r="U1" s="210" t="s">
        <v>397</v>
      </c>
      <c r="V1" s="210" t="s">
        <v>398</v>
      </c>
      <c r="W1" s="210" t="s">
        <v>399</v>
      </c>
      <c r="X1" s="210" t="s">
        <v>400</v>
      </c>
      <c r="Y1" s="210" t="s">
        <v>401</v>
      </c>
      <c r="Z1" s="210" t="s">
        <v>402</v>
      </c>
      <c r="AA1" s="210" t="s">
        <v>403</v>
      </c>
      <c r="AB1" s="210" t="s">
        <v>404</v>
      </c>
      <c r="AC1" s="210" t="s">
        <v>405</v>
      </c>
      <c r="AD1" s="210" t="s">
        <v>406</v>
      </c>
      <c r="AE1" s="210" t="s">
        <v>407</v>
      </c>
      <c r="AF1" s="210" t="s">
        <v>408</v>
      </c>
      <c r="AG1" s="210" t="s">
        <v>409</v>
      </c>
      <c r="AH1" s="210" t="s">
        <v>410</v>
      </c>
      <c r="AI1" s="210" t="s">
        <v>411</v>
      </c>
      <c r="AJ1" s="208" t="s">
        <v>412</v>
      </c>
      <c r="AK1" s="208" t="s">
        <v>413</v>
      </c>
      <c r="AL1" s="208" t="s">
        <v>414</v>
      </c>
      <c r="AM1" s="208" t="s">
        <v>415</v>
      </c>
      <c r="AN1" s="208" t="s">
        <v>416</v>
      </c>
      <c r="AO1" s="208" t="s">
        <v>417</v>
      </c>
      <c r="AP1" s="208" t="s">
        <v>418</v>
      </c>
      <c r="AQ1" s="208" t="s">
        <v>419</v>
      </c>
      <c r="AR1" s="208" t="s">
        <v>420</v>
      </c>
      <c r="AS1" s="208" t="s">
        <v>421</v>
      </c>
      <c r="AT1" s="208" t="s">
        <v>422</v>
      </c>
      <c r="AU1" s="208" t="s">
        <v>423</v>
      </c>
      <c r="AV1" s="208" t="s">
        <v>424</v>
      </c>
      <c r="AW1" s="210" t="s">
        <v>425</v>
      </c>
      <c r="AX1" s="210" t="s">
        <v>426</v>
      </c>
      <c r="AY1" s="210" t="s">
        <v>427</v>
      </c>
      <c r="AZ1" s="210" t="s">
        <v>428</v>
      </c>
      <c r="BA1" s="210" t="s">
        <v>429</v>
      </c>
      <c r="BB1" s="210" t="s">
        <v>430</v>
      </c>
      <c r="BC1" s="210" t="s">
        <v>431</v>
      </c>
      <c r="BD1" s="210" t="s">
        <v>432</v>
      </c>
    </row>
    <row r="2" spans="1:56">
      <c r="A2" s="209" t="s">
        <v>421</v>
      </c>
      <c r="B2" s="209" t="s">
        <v>426</v>
      </c>
      <c r="C2" s="209" t="s">
        <v>428</v>
      </c>
      <c r="D2" s="209" t="s">
        <v>406</v>
      </c>
      <c r="E2" s="209" t="s">
        <v>402</v>
      </c>
      <c r="F2" s="209" t="s">
        <v>389</v>
      </c>
      <c r="G2" s="209" t="s">
        <v>391</v>
      </c>
      <c r="H2" s="209" t="s">
        <v>401</v>
      </c>
      <c r="I2" s="209" t="s">
        <v>388</v>
      </c>
      <c r="L2" s="211" t="s">
        <v>233</v>
      </c>
      <c r="M2" s="211" t="s">
        <v>233</v>
      </c>
      <c r="N2" s="211" t="s">
        <v>233</v>
      </c>
      <c r="O2" s="211" t="s">
        <v>233</v>
      </c>
      <c r="P2" s="211" t="s">
        <v>233</v>
      </c>
      <c r="Q2" s="211" t="s">
        <v>233</v>
      </c>
      <c r="R2" s="211" t="s">
        <v>233</v>
      </c>
      <c r="S2" s="211" t="s">
        <v>233</v>
      </c>
      <c r="T2" s="211" t="s">
        <v>233</v>
      </c>
      <c r="U2" s="211" t="s">
        <v>233</v>
      </c>
      <c r="V2" s="211" t="s">
        <v>233</v>
      </c>
      <c r="W2" s="211" t="s">
        <v>233</v>
      </c>
      <c r="X2" s="211" t="s">
        <v>233</v>
      </c>
      <c r="Y2" s="211" t="s">
        <v>233</v>
      </c>
      <c r="Z2" s="211" t="s">
        <v>233</v>
      </c>
      <c r="AA2" s="211" t="s">
        <v>233</v>
      </c>
      <c r="AB2" s="211" t="s">
        <v>233</v>
      </c>
      <c r="AC2" s="211" t="s">
        <v>233</v>
      </c>
      <c r="AD2" s="211" t="s">
        <v>233</v>
      </c>
      <c r="AE2" s="211" t="s">
        <v>233</v>
      </c>
      <c r="AF2" s="211" t="s">
        <v>233</v>
      </c>
      <c r="AG2" s="211" t="s">
        <v>233</v>
      </c>
      <c r="AH2" s="211" t="s">
        <v>233</v>
      </c>
      <c r="AI2" s="211" t="s">
        <v>233</v>
      </c>
      <c r="AJ2" s="211" t="s">
        <v>233</v>
      </c>
      <c r="AK2" s="211" t="s">
        <v>233</v>
      </c>
      <c r="AL2" s="211" t="s">
        <v>233</v>
      </c>
      <c r="AM2" s="211" t="s">
        <v>233</v>
      </c>
      <c r="AN2" s="211" t="s">
        <v>233</v>
      </c>
      <c r="AO2" s="211" t="s">
        <v>233</v>
      </c>
      <c r="AP2" s="211" t="s">
        <v>233</v>
      </c>
      <c r="AQ2" s="211" t="s">
        <v>233</v>
      </c>
      <c r="AR2" s="211" t="s">
        <v>233</v>
      </c>
      <c r="AS2" s="211" t="s">
        <v>233</v>
      </c>
      <c r="AT2" s="211" t="s">
        <v>233</v>
      </c>
      <c r="AU2" s="211" t="s">
        <v>233</v>
      </c>
      <c r="AV2" s="211" t="s">
        <v>233</v>
      </c>
      <c r="AW2" s="211" t="s">
        <v>233</v>
      </c>
      <c r="AX2" t="s">
        <v>433</v>
      </c>
      <c r="AY2" t="s">
        <v>433</v>
      </c>
      <c r="AZ2" t="s">
        <v>434</v>
      </c>
      <c r="BA2" t="s">
        <v>435</v>
      </c>
      <c r="BB2" t="s">
        <v>433</v>
      </c>
      <c r="BC2" t="s">
        <v>433</v>
      </c>
      <c r="BD2" t="s">
        <v>436</v>
      </c>
    </row>
    <row r="3" spans="1:56">
      <c r="A3" s="78" t="s">
        <v>423</v>
      </c>
      <c r="B3" s="209" t="s">
        <v>427</v>
      </c>
      <c r="C3" s="209" t="s">
        <v>429</v>
      </c>
      <c r="D3" s="78" t="s">
        <v>407</v>
      </c>
      <c r="E3" s="209" t="s">
        <v>403</v>
      </c>
      <c r="F3" s="209" t="s">
        <v>390</v>
      </c>
      <c r="G3" s="209" t="s">
        <v>392</v>
      </c>
      <c r="H3" s="209"/>
      <c r="I3" s="209"/>
      <c r="AX3" t="s">
        <v>437</v>
      </c>
      <c r="AY3" t="s">
        <v>437</v>
      </c>
      <c r="AZ3" t="s">
        <v>438</v>
      </c>
      <c r="BA3" t="s">
        <v>439</v>
      </c>
      <c r="BB3" t="s">
        <v>437</v>
      </c>
      <c r="BC3" t="s">
        <v>440</v>
      </c>
      <c r="BD3" t="s">
        <v>441</v>
      </c>
    </row>
    <row r="4" spans="1:56">
      <c r="A4" s="78" t="s">
        <v>422</v>
      </c>
      <c r="B4" s="78" t="s">
        <v>425</v>
      </c>
      <c r="C4" s="209"/>
      <c r="D4" s="78" t="s">
        <v>408</v>
      </c>
      <c r="E4" s="209" t="s">
        <v>404</v>
      </c>
      <c r="F4" s="209"/>
      <c r="G4" s="209" t="s">
        <v>393</v>
      </c>
      <c r="H4" s="78"/>
      <c r="I4" s="209"/>
      <c r="AX4" t="s">
        <v>442</v>
      </c>
      <c r="AY4" t="s">
        <v>442</v>
      </c>
      <c r="AZ4" t="s">
        <v>443</v>
      </c>
      <c r="BA4" t="s">
        <v>444</v>
      </c>
      <c r="BB4" t="s">
        <v>442</v>
      </c>
      <c r="BC4" t="s">
        <v>442</v>
      </c>
      <c r="BD4" t="s">
        <v>445</v>
      </c>
    </row>
    <row r="5" spans="1:56">
      <c r="A5" s="78" t="s">
        <v>432</v>
      </c>
      <c r="B5" s="78"/>
      <c r="C5" s="209"/>
      <c r="D5" s="78" t="s">
        <v>409</v>
      </c>
      <c r="E5" s="209" t="s">
        <v>405</v>
      </c>
      <c r="F5" s="209"/>
      <c r="G5" s="78" t="s">
        <v>394</v>
      </c>
      <c r="H5" s="78"/>
      <c r="I5" s="209"/>
      <c r="AX5" t="s">
        <v>446</v>
      </c>
      <c r="AY5" t="s">
        <v>447</v>
      </c>
      <c r="AZ5" t="s">
        <v>448</v>
      </c>
      <c r="BA5" t="s">
        <v>449</v>
      </c>
      <c r="BB5" t="s">
        <v>446</v>
      </c>
      <c r="BC5" t="s">
        <v>447</v>
      </c>
      <c r="BD5" t="s">
        <v>450</v>
      </c>
    </row>
    <row r="6" spans="1:56">
      <c r="A6" s="78" t="s">
        <v>431</v>
      </c>
      <c r="B6" s="78"/>
      <c r="C6" s="209"/>
      <c r="D6" s="78" t="s">
        <v>410</v>
      </c>
      <c r="E6" s="78"/>
      <c r="F6" s="209"/>
      <c r="G6" s="78" t="s">
        <v>395</v>
      </c>
      <c r="H6" s="78"/>
      <c r="I6" s="209"/>
      <c r="AX6" t="s">
        <v>451</v>
      </c>
      <c r="AY6" t="s">
        <v>452</v>
      </c>
      <c r="AZ6" t="s">
        <v>453</v>
      </c>
      <c r="BA6" t="s">
        <v>454</v>
      </c>
      <c r="BB6" t="s">
        <v>451</v>
      </c>
      <c r="BC6" t="s">
        <v>455</v>
      </c>
    </row>
    <row r="7" spans="1:56">
      <c r="A7" s="78" t="s">
        <v>430</v>
      </c>
      <c r="B7" s="78"/>
      <c r="C7" s="209"/>
      <c r="D7" s="78"/>
      <c r="E7" s="78"/>
      <c r="F7" s="78"/>
      <c r="G7" s="78" t="s">
        <v>396</v>
      </c>
      <c r="H7" s="78"/>
      <c r="I7" s="209"/>
      <c r="AX7" t="s">
        <v>456</v>
      </c>
      <c r="AY7" t="s">
        <v>457</v>
      </c>
      <c r="AZ7" t="s">
        <v>458</v>
      </c>
      <c r="BA7" t="s">
        <v>459</v>
      </c>
      <c r="BB7" t="s">
        <v>456</v>
      </c>
      <c r="BC7" t="s">
        <v>457</v>
      </c>
    </row>
    <row r="8" spans="1:56">
      <c r="A8" s="78" t="s">
        <v>414</v>
      </c>
      <c r="B8" s="78"/>
      <c r="C8" s="209"/>
      <c r="D8" s="78"/>
      <c r="E8" s="78"/>
      <c r="F8" s="78"/>
      <c r="G8" s="78" t="s">
        <v>397</v>
      </c>
      <c r="H8" s="78"/>
      <c r="I8" s="209"/>
      <c r="AX8" t="s">
        <v>460</v>
      </c>
      <c r="AY8" t="s">
        <v>460</v>
      </c>
      <c r="AZ8" t="s">
        <v>461</v>
      </c>
      <c r="BB8" t="s">
        <v>462</v>
      </c>
      <c r="BC8" t="s">
        <v>462</v>
      </c>
    </row>
    <row r="9" spans="1:56">
      <c r="A9" s="78" t="s">
        <v>418</v>
      </c>
      <c r="B9" s="78"/>
      <c r="C9" s="209"/>
      <c r="D9" s="78"/>
      <c r="E9" s="78"/>
      <c r="F9" s="78"/>
      <c r="G9" s="78" t="s">
        <v>398</v>
      </c>
      <c r="H9" s="78"/>
      <c r="I9" s="209"/>
      <c r="AZ9" t="s">
        <v>463</v>
      </c>
    </row>
    <row r="10" spans="1:56">
      <c r="A10" s="78" t="s">
        <v>417</v>
      </c>
      <c r="B10" s="78"/>
      <c r="C10" s="209"/>
      <c r="D10" s="78"/>
      <c r="E10" s="78"/>
      <c r="F10" s="78"/>
      <c r="G10" s="78" t="s">
        <v>399</v>
      </c>
      <c r="H10" s="78"/>
      <c r="I10" s="209"/>
      <c r="AZ10" t="s">
        <v>464</v>
      </c>
    </row>
    <row r="11" spans="1:56">
      <c r="A11" s="78" t="s">
        <v>413</v>
      </c>
      <c r="B11" s="78"/>
      <c r="C11" s="209"/>
      <c r="D11" s="78"/>
      <c r="E11" s="78"/>
      <c r="F11" s="78"/>
      <c r="G11" s="78" t="s">
        <v>400</v>
      </c>
      <c r="H11" s="78"/>
      <c r="I11" s="209"/>
    </row>
    <row r="12" spans="1:56">
      <c r="A12" s="78" t="s">
        <v>420</v>
      </c>
      <c r="B12" s="78"/>
      <c r="C12" s="78"/>
      <c r="D12" s="78"/>
      <c r="E12" s="78"/>
      <c r="F12" s="78"/>
      <c r="G12" s="78"/>
      <c r="H12" s="78"/>
      <c r="I12" s="78"/>
    </row>
    <row r="13" spans="1:56">
      <c r="A13" s="78" t="s">
        <v>416</v>
      </c>
      <c r="B13" s="78"/>
      <c r="C13" s="78"/>
      <c r="D13" s="78"/>
      <c r="E13" s="78"/>
      <c r="F13" s="78"/>
      <c r="G13" s="78"/>
      <c r="H13" s="78"/>
      <c r="I13" s="78"/>
    </row>
    <row r="14" spans="1:56">
      <c r="A14" s="78" t="s">
        <v>424</v>
      </c>
      <c r="B14" s="78"/>
      <c r="C14" s="78"/>
      <c r="D14" s="78"/>
      <c r="E14" s="78"/>
      <c r="F14" s="78"/>
      <c r="G14" s="78"/>
      <c r="H14" s="78"/>
      <c r="I14" s="78"/>
    </row>
    <row r="15" spans="1:56">
      <c r="A15" s="78" t="s">
        <v>419</v>
      </c>
      <c r="B15" s="78"/>
      <c r="C15" s="78"/>
      <c r="D15" s="78"/>
      <c r="E15" s="78"/>
      <c r="F15" s="78"/>
      <c r="G15" s="78"/>
      <c r="H15" s="78"/>
      <c r="I15" s="78"/>
    </row>
    <row r="16" spans="1:56">
      <c r="A16" s="78" t="s">
        <v>415</v>
      </c>
      <c r="B16" s="78"/>
      <c r="C16" s="78"/>
      <c r="D16" s="78"/>
      <c r="E16" s="78"/>
      <c r="F16" s="78"/>
      <c r="G16" s="78"/>
      <c r="H16" s="78"/>
      <c r="I16" s="78"/>
    </row>
    <row r="17" spans="1:9">
      <c r="A17" s="78" t="s">
        <v>412</v>
      </c>
      <c r="B17" s="78"/>
      <c r="C17" s="78"/>
      <c r="D17" s="78"/>
      <c r="E17" s="78"/>
      <c r="F17" s="78"/>
      <c r="G17" s="78"/>
      <c r="H17" s="78"/>
      <c r="I17" s="78"/>
    </row>
    <row r="18" spans="1:9">
      <c r="A18" s="78" t="s">
        <v>411</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4.4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26.45">
      <c r="A1" s="67" t="s">
        <v>465</v>
      </c>
      <c r="D1" s="67" t="s">
        <v>466</v>
      </c>
      <c r="F1" s="67" t="s">
        <v>467</v>
      </c>
      <c r="H1" s="67" t="s">
        <v>468</v>
      </c>
      <c r="K1" s="69" t="s">
        <v>469</v>
      </c>
      <c r="L1" s="69" t="s">
        <v>470</v>
      </c>
      <c r="M1" s="69" t="s">
        <v>471</v>
      </c>
      <c r="N1" s="70" t="s">
        <v>472</v>
      </c>
      <c r="O1" s="70" t="s">
        <v>473</v>
      </c>
      <c r="P1" s="71" t="s">
        <v>474</v>
      </c>
      <c r="Q1" s="71" t="s">
        <v>475</v>
      </c>
      <c r="R1" s="72" t="s">
        <v>476</v>
      </c>
      <c r="S1" s="73" t="s">
        <v>477</v>
      </c>
      <c r="T1" s="72" t="s">
        <v>478</v>
      </c>
      <c r="U1" s="72" t="s">
        <v>479</v>
      </c>
      <c r="V1" s="72" t="s">
        <v>480</v>
      </c>
      <c r="W1" s="72" t="s">
        <v>481</v>
      </c>
      <c r="X1" s="152"/>
      <c r="Y1" s="67" t="s">
        <v>482</v>
      </c>
      <c r="AA1" s="67" t="s">
        <v>483</v>
      </c>
      <c r="AB1" s="206"/>
      <c r="AC1" s="67" t="s">
        <v>311</v>
      </c>
      <c r="AD1" s="206"/>
      <c r="AE1" s="67" t="s">
        <v>312</v>
      </c>
      <c r="AG1" t="s">
        <v>322</v>
      </c>
    </row>
    <row r="2" spans="1:33">
      <c r="A2" t="s">
        <v>484</v>
      </c>
      <c r="B2">
        <v>300000</v>
      </c>
      <c r="D2" t="s">
        <v>485</v>
      </c>
      <c r="F2" t="s">
        <v>7</v>
      </c>
      <c r="H2" s="74" t="s">
        <v>486</v>
      </c>
      <c r="I2" s="75">
        <v>0.65</v>
      </c>
      <c r="K2" s="76" t="s">
        <v>487</v>
      </c>
      <c r="L2" s="77" t="s">
        <v>488</v>
      </c>
      <c r="M2" s="78" t="s">
        <v>489</v>
      </c>
      <c r="N2" s="79">
        <v>11</v>
      </c>
      <c r="O2" s="80" t="s">
        <v>490</v>
      </c>
      <c r="P2" s="81" t="s">
        <v>491</v>
      </c>
      <c r="Q2" s="79" t="s">
        <v>492</v>
      </c>
      <c r="R2" s="81" t="s">
        <v>493</v>
      </c>
      <c r="S2" s="82" t="s">
        <v>7</v>
      </c>
      <c r="T2" s="83">
        <v>0</v>
      </c>
      <c r="U2" s="83">
        <v>0.15</v>
      </c>
      <c r="V2" s="83">
        <v>0.25</v>
      </c>
      <c r="W2" s="83">
        <v>0.35</v>
      </c>
      <c r="X2" s="153"/>
      <c r="Y2" t="s">
        <v>96</v>
      </c>
      <c r="AA2" t="s">
        <v>7</v>
      </c>
      <c r="AC2" t="s">
        <v>494</v>
      </c>
      <c r="AE2" t="s">
        <v>337</v>
      </c>
      <c r="AG2" t="s">
        <v>330</v>
      </c>
    </row>
    <row r="3" spans="1:33">
      <c r="A3" t="s">
        <v>495</v>
      </c>
      <c r="B3">
        <v>50000</v>
      </c>
      <c r="D3" t="s">
        <v>496</v>
      </c>
      <c r="F3" t="s">
        <v>497</v>
      </c>
      <c r="H3" t="s">
        <v>377</v>
      </c>
      <c r="I3" s="75">
        <v>0.8</v>
      </c>
      <c r="K3" s="76" t="s">
        <v>487</v>
      </c>
      <c r="L3" s="77" t="s">
        <v>488</v>
      </c>
      <c r="M3" s="78" t="s">
        <v>489</v>
      </c>
      <c r="N3" s="79">
        <v>12</v>
      </c>
      <c r="O3" s="80" t="s">
        <v>498</v>
      </c>
      <c r="P3" s="81" t="s">
        <v>499</v>
      </c>
      <c r="Q3" s="79">
        <v>213</v>
      </c>
      <c r="R3" s="81" t="s">
        <v>500</v>
      </c>
      <c r="S3" s="82" t="s">
        <v>497</v>
      </c>
      <c r="T3" s="83">
        <v>0</v>
      </c>
      <c r="U3" s="83">
        <v>0</v>
      </c>
      <c r="V3" s="83">
        <v>0</v>
      </c>
      <c r="W3" s="83">
        <v>0</v>
      </c>
      <c r="X3" s="153"/>
      <c r="Y3" t="s">
        <v>98</v>
      </c>
      <c r="AA3" t="s">
        <v>497</v>
      </c>
      <c r="AC3" t="s">
        <v>501</v>
      </c>
      <c r="AE3" t="s">
        <v>339</v>
      </c>
      <c r="AG3" t="s">
        <v>332</v>
      </c>
    </row>
    <row r="4" spans="1:33">
      <c r="A4" t="s">
        <v>502</v>
      </c>
      <c r="D4" t="s">
        <v>503</v>
      </c>
      <c r="H4" t="s">
        <v>504</v>
      </c>
      <c r="I4" s="75">
        <v>0.85</v>
      </c>
      <c r="K4" s="76" t="s">
        <v>505</v>
      </c>
      <c r="L4" s="77" t="s">
        <v>506</v>
      </c>
      <c r="M4" s="78" t="s">
        <v>507</v>
      </c>
      <c r="N4" s="79" t="s">
        <v>505</v>
      </c>
      <c r="O4" s="80" t="s">
        <v>508</v>
      </c>
      <c r="P4" s="81" t="s">
        <v>509</v>
      </c>
      <c r="Q4" s="79">
        <v>195</v>
      </c>
      <c r="R4" s="81" t="s">
        <v>510</v>
      </c>
      <c r="S4" s="82" t="s">
        <v>497</v>
      </c>
      <c r="T4" s="83">
        <v>0.3</v>
      </c>
      <c r="U4" s="83">
        <v>0.3</v>
      </c>
      <c r="V4" s="83">
        <v>0.4</v>
      </c>
      <c r="W4" s="83">
        <v>0.5</v>
      </c>
      <c r="X4" s="153"/>
      <c r="AC4" t="s">
        <v>511</v>
      </c>
      <c r="AE4" t="s">
        <v>512</v>
      </c>
    </row>
    <row r="5" spans="1:33">
      <c r="A5" s="74" t="s">
        <v>513</v>
      </c>
      <c r="H5" t="s">
        <v>514</v>
      </c>
      <c r="I5" s="75">
        <v>0.8</v>
      </c>
      <c r="K5" s="76" t="s">
        <v>505</v>
      </c>
      <c r="L5" s="77" t="s">
        <v>506</v>
      </c>
      <c r="M5" s="78" t="s">
        <v>507</v>
      </c>
      <c r="N5" s="79" t="s">
        <v>505</v>
      </c>
      <c r="O5" s="80" t="s">
        <v>508</v>
      </c>
      <c r="P5" s="81" t="s">
        <v>509</v>
      </c>
      <c r="Q5" s="79" t="s">
        <v>515</v>
      </c>
      <c r="R5" s="81" t="s">
        <v>516</v>
      </c>
      <c r="S5" s="82" t="s">
        <v>497</v>
      </c>
      <c r="T5" s="83">
        <v>0.3</v>
      </c>
      <c r="U5" s="83">
        <v>0.3</v>
      </c>
      <c r="V5" s="83">
        <v>0.4</v>
      </c>
      <c r="W5" s="83">
        <v>0.5</v>
      </c>
      <c r="X5" s="153"/>
      <c r="AC5" t="s">
        <v>517</v>
      </c>
      <c r="AE5" t="s">
        <v>518</v>
      </c>
    </row>
    <row r="6" spans="1:33">
      <c r="A6" t="s">
        <v>519</v>
      </c>
      <c r="H6" t="s">
        <v>520</v>
      </c>
      <c r="I6" s="75">
        <v>1</v>
      </c>
      <c r="K6" s="76" t="s">
        <v>505</v>
      </c>
      <c r="L6" s="77" t="s">
        <v>506</v>
      </c>
      <c r="M6" s="78" t="s">
        <v>507</v>
      </c>
      <c r="N6" s="79" t="s">
        <v>487</v>
      </c>
      <c r="O6" s="80" t="s">
        <v>521</v>
      </c>
      <c r="P6" s="81" t="s">
        <v>522</v>
      </c>
      <c r="Q6" s="79">
        <v>148</v>
      </c>
      <c r="R6" s="81" t="s">
        <v>523</v>
      </c>
      <c r="S6" s="82" t="s">
        <v>497</v>
      </c>
      <c r="T6" s="83">
        <v>0.3</v>
      </c>
      <c r="U6" s="83">
        <v>0.3</v>
      </c>
      <c r="V6" s="83">
        <v>0.4</v>
      </c>
      <c r="W6" s="83">
        <v>0.5</v>
      </c>
      <c r="X6" s="153"/>
      <c r="AC6" t="s">
        <v>524</v>
      </c>
      <c r="AE6" t="s">
        <v>525</v>
      </c>
    </row>
    <row r="7" spans="1:33">
      <c r="H7" t="s">
        <v>526</v>
      </c>
      <c r="I7" s="75">
        <v>0.65</v>
      </c>
      <c r="K7" s="76" t="s">
        <v>505</v>
      </c>
      <c r="L7" s="77" t="s">
        <v>506</v>
      </c>
      <c r="M7" s="78" t="s">
        <v>507</v>
      </c>
      <c r="N7" s="79" t="s">
        <v>527</v>
      </c>
      <c r="O7" s="80" t="s">
        <v>528</v>
      </c>
      <c r="P7" s="81" t="s">
        <v>529</v>
      </c>
      <c r="Q7" s="79">
        <v>149</v>
      </c>
      <c r="R7" s="81" t="s">
        <v>530</v>
      </c>
      <c r="S7" s="82" t="s">
        <v>497</v>
      </c>
      <c r="T7" s="83">
        <v>0.3</v>
      </c>
      <c r="U7" s="83">
        <v>0.3</v>
      </c>
      <c r="V7" s="83">
        <v>0.4</v>
      </c>
      <c r="W7" s="83">
        <v>0.5</v>
      </c>
      <c r="X7" s="153"/>
      <c r="AC7" t="s">
        <v>531</v>
      </c>
      <c r="AE7" t="s">
        <v>532</v>
      </c>
    </row>
    <row r="8" spans="1:33">
      <c r="K8" s="76" t="s">
        <v>487</v>
      </c>
      <c r="L8" s="77" t="s">
        <v>488</v>
      </c>
      <c r="M8" s="78" t="s">
        <v>489</v>
      </c>
      <c r="N8" s="79" t="s">
        <v>533</v>
      </c>
      <c r="O8" s="80" t="s">
        <v>534</v>
      </c>
      <c r="P8" s="81" t="s">
        <v>535</v>
      </c>
      <c r="Q8" s="79" t="s">
        <v>536</v>
      </c>
      <c r="R8" s="81" t="s">
        <v>537</v>
      </c>
      <c r="S8" s="82" t="s">
        <v>7</v>
      </c>
      <c r="T8" s="83">
        <v>0</v>
      </c>
      <c r="U8" s="83">
        <v>0.15</v>
      </c>
      <c r="V8" s="83">
        <v>0.25</v>
      </c>
      <c r="W8" s="83">
        <v>0.35</v>
      </c>
      <c r="X8" s="153"/>
      <c r="AC8" t="s">
        <v>538</v>
      </c>
      <c r="AE8" t="s">
        <v>539</v>
      </c>
    </row>
    <row r="9" spans="1:33">
      <c r="H9" s="84" t="s">
        <v>540</v>
      </c>
      <c r="K9" s="76" t="s">
        <v>505</v>
      </c>
      <c r="L9" s="77" t="s">
        <v>506</v>
      </c>
      <c r="M9" s="78" t="s">
        <v>507</v>
      </c>
      <c r="N9" s="79">
        <v>10</v>
      </c>
      <c r="O9" s="80" t="s">
        <v>541</v>
      </c>
      <c r="P9" s="81" t="s">
        <v>542</v>
      </c>
      <c r="Q9" s="79">
        <v>150</v>
      </c>
      <c r="R9" s="81" t="s">
        <v>543</v>
      </c>
      <c r="S9" s="82" t="s">
        <v>497</v>
      </c>
      <c r="T9" s="83">
        <v>0.3</v>
      </c>
      <c r="U9" s="83">
        <v>0.3</v>
      </c>
      <c r="V9" s="83">
        <v>0.4</v>
      </c>
      <c r="W9" s="83">
        <v>0.5</v>
      </c>
      <c r="X9" s="153"/>
      <c r="AC9" t="s">
        <v>544</v>
      </c>
    </row>
    <row r="10" spans="1:33">
      <c r="K10" s="76" t="s">
        <v>487</v>
      </c>
      <c r="L10" s="77" t="s">
        <v>488</v>
      </c>
      <c r="M10" s="78" t="s">
        <v>489</v>
      </c>
      <c r="N10" s="79" t="s">
        <v>533</v>
      </c>
      <c r="O10" s="80" t="s">
        <v>534</v>
      </c>
      <c r="P10" s="81" t="s">
        <v>535</v>
      </c>
      <c r="Q10" s="79" t="s">
        <v>211</v>
      </c>
      <c r="R10" s="81" t="s">
        <v>545</v>
      </c>
      <c r="S10" s="82" t="s">
        <v>7</v>
      </c>
      <c r="T10" s="83">
        <v>0</v>
      </c>
      <c r="U10" s="83">
        <v>0.15</v>
      </c>
      <c r="V10" s="83">
        <v>0.25</v>
      </c>
      <c r="W10" s="83">
        <v>0.35</v>
      </c>
      <c r="X10" s="153"/>
      <c r="AC10" t="s">
        <v>546</v>
      </c>
    </row>
    <row r="11" spans="1:33">
      <c r="A11" s="74" t="s">
        <v>374</v>
      </c>
      <c r="K11" s="76" t="s">
        <v>487</v>
      </c>
      <c r="L11" s="77" t="s">
        <v>488</v>
      </c>
      <c r="M11" s="78" t="s">
        <v>489</v>
      </c>
      <c r="N11" s="79" t="s">
        <v>547</v>
      </c>
      <c r="O11" s="80" t="s">
        <v>548</v>
      </c>
      <c r="P11" s="81" t="s">
        <v>549</v>
      </c>
      <c r="Q11" s="79" t="s">
        <v>213</v>
      </c>
      <c r="R11" s="81" t="s">
        <v>550</v>
      </c>
      <c r="S11" s="82" t="s">
        <v>7</v>
      </c>
      <c r="T11" s="83">
        <v>0</v>
      </c>
      <c r="U11" s="83">
        <v>0.15</v>
      </c>
      <c r="V11" s="83">
        <v>0.25</v>
      </c>
      <c r="W11" s="83">
        <v>0.3</v>
      </c>
      <c r="X11" s="153"/>
      <c r="AC11" t="s">
        <v>539</v>
      </c>
    </row>
    <row r="12" spans="1:33">
      <c r="K12" s="76" t="s">
        <v>487</v>
      </c>
      <c r="L12" s="77" t="s">
        <v>488</v>
      </c>
      <c r="M12" s="78" t="s">
        <v>489</v>
      </c>
      <c r="N12" s="79">
        <v>11</v>
      </c>
      <c r="O12" s="80" t="s">
        <v>490</v>
      </c>
      <c r="P12" s="81" t="s">
        <v>491</v>
      </c>
      <c r="Q12" s="79" t="s">
        <v>215</v>
      </c>
      <c r="R12" s="81" t="s">
        <v>551</v>
      </c>
      <c r="S12" s="82" t="s">
        <v>7</v>
      </c>
      <c r="T12" s="83">
        <v>0</v>
      </c>
      <c r="U12" s="83">
        <v>0.15</v>
      </c>
      <c r="V12" s="83">
        <v>0.25</v>
      </c>
      <c r="W12" s="83">
        <v>0.35</v>
      </c>
      <c r="X12" s="153"/>
    </row>
    <row r="13" spans="1:33">
      <c r="K13" s="76" t="s">
        <v>505</v>
      </c>
      <c r="L13" s="77" t="s">
        <v>506</v>
      </c>
      <c r="M13" s="78" t="s">
        <v>507</v>
      </c>
      <c r="N13" s="79" t="s">
        <v>552</v>
      </c>
      <c r="O13" s="80" t="s">
        <v>553</v>
      </c>
      <c r="P13" s="81" t="s">
        <v>554</v>
      </c>
      <c r="Q13" s="79">
        <v>151</v>
      </c>
      <c r="R13" s="81" t="s">
        <v>555</v>
      </c>
      <c r="S13" s="82" t="s">
        <v>497</v>
      </c>
      <c r="T13" s="83">
        <v>0.3</v>
      </c>
      <c r="U13" s="83">
        <v>0.3</v>
      </c>
      <c r="V13" s="83">
        <v>0.4</v>
      </c>
      <c r="W13" s="83">
        <v>0.5</v>
      </c>
      <c r="X13" s="153"/>
    </row>
    <row r="14" spans="1:33">
      <c r="K14" s="76" t="s">
        <v>487</v>
      </c>
      <c r="L14" s="77" t="s">
        <v>488</v>
      </c>
      <c r="M14" s="78" t="s">
        <v>489</v>
      </c>
      <c r="N14" s="79">
        <v>11</v>
      </c>
      <c r="O14" s="80" t="s">
        <v>490</v>
      </c>
      <c r="P14" s="81" t="s">
        <v>491</v>
      </c>
      <c r="Q14" s="79" t="s">
        <v>217</v>
      </c>
      <c r="R14" s="81" t="s">
        <v>556</v>
      </c>
      <c r="S14" s="82" t="s">
        <v>7</v>
      </c>
      <c r="T14" s="83">
        <v>0</v>
      </c>
      <c r="U14" s="83">
        <v>0.15</v>
      </c>
      <c r="V14" s="83">
        <v>0.25</v>
      </c>
      <c r="W14" s="83">
        <v>0.35</v>
      </c>
      <c r="X14" s="153"/>
    </row>
    <row r="15" spans="1:33">
      <c r="K15" s="76" t="s">
        <v>487</v>
      </c>
      <c r="L15" s="77" t="s">
        <v>488</v>
      </c>
      <c r="M15" s="78" t="s">
        <v>489</v>
      </c>
      <c r="N15" s="79" t="s">
        <v>547</v>
      </c>
      <c r="O15" s="80" t="s">
        <v>548</v>
      </c>
      <c r="P15" s="81" t="s">
        <v>549</v>
      </c>
      <c r="Q15" s="79" t="s">
        <v>219</v>
      </c>
      <c r="R15" s="81" t="s">
        <v>557</v>
      </c>
      <c r="S15" s="82" t="s">
        <v>497</v>
      </c>
      <c r="T15" s="83">
        <v>0</v>
      </c>
      <c r="U15" s="83">
        <v>0</v>
      </c>
      <c r="V15" s="83">
        <v>0</v>
      </c>
      <c r="W15" s="83">
        <v>0</v>
      </c>
      <c r="X15" s="153"/>
    </row>
    <row r="16" spans="1:33">
      <c r="K16" s="76" t="s">
        <v>505</v>
      </c>
      <c r="L16" s="77" t="s">
        <v>506</v>
      </c>
      <c r="M16" s="78" t="s">
        <v>507</v>
      </c>
      <c r="N16" s="79" t="s">
        <v>527</v>
      </c>
      <c r="O16" s="80" t="s">
        <v>528</v>
      </c>
      <c r="P16" s="81" t="s">
        <v>529</v>
      </c>
      <c r="Q16" s="79" t="s">
        <v>558</v>
      </c>
      <c r="R16" s="81" t="s">
        <v>559</v>
      </c>
      <c r="S16" s="82" t="s">
        <v>497</v>
      </c>
      <c r="T16" s="83">
        <v>0.3</v>
      </c>
      <c r="U16" s="83">
        <v>0.3</v>
      </c>
      <c r="V16" s="83">
        <v>0.4</v>
      </c>
      <c r="W16" s="83">
        <v>0.5</v>
      </c>
      <c r="X16" s="153"/>
    </row>
    <row r="17" spans="11:24">
      <c r="K17" s="76" t="s">
        <v>505</v>
      </c>
      <c r="L17" s="77" t="s">
        <v>506</v>
      </c>
      <c r="M17" s="78" t="s">
        <v>507</v>
      </c>
      <c r="N17" s="79" t="s">
        <v>505</v>
      </c>
      <c r="O17" s="80" t="s">
        <v>508</v>
      </c>
      <c r="P17" s="81" t="s">
        <v>509</v>
      </c>
      <c r="Q17" s="79">
        <v>152</v>
      </c>
      <c r="R17" s="81" t="s">
        <v>560</v>
      </c>
      <c r="S17" s="82" t="s">
        <v>497</v>
      </c>
      <c r="T17" s="83">
        <v>0.3</v>
      </c>
      <c r="U17" s="83">
        <v>0.3</v>
      </c>
      <c r="V17" s="83">
        <v>0.4</v>
      </c>
      <c r="W17" s="83">
        <v>0.5</v>
      </c>
      <c r="X17" s="153"/>
    </row>
    <row r="18" spans="11:24">
      <c r="K18" s="76" t="s">
        <v>505</v>
      </c>
      <c r="L18" s="77" t="s">
        <v>506</v>
      </c>
      <c r="M18" s="78" t="s">
        <v>507</v>
      </c>
      <c r="N18" s="79" t="s">
        <v>552</v>
      </c>
      <c r="O18" s="80" t="s">
        <v>553</v>
      </c>
      <c r="P18" s="81" t="s">
        <v>554</v>
      </c>
      <c r="Q18" s="79" t="s">
        <v>223</v>
      </c>
      <c r="R18" s="81" t="s">
        <v>561</v>
      </c>
      <c r="S18" s="82" t="s">
        <v>497</v>
      </c>
      <c r="T18" s="83">
        <v>0.3</v>
      </c>
      <c r="U18" s="83">
        <v>0.3</v>
      </c>
      <c r="V18" s="83">
        <v>0.4</v>
      </c>
      <c r="W18" s="83">
        <v>0.5</v>
      </c>
      <c r="X18" s="153"/>
    </row>
    <row r="19" spans="11:24">
      <c r="K19" s="76" t="s">
        <v>487</v>
      </c>
      <c r="L19" s="77" t="s">
        <v>488</v>
      </c>
      <c r="M19" s="78" t="s">
        <v>489</v>
      </c>
      <c r="N19" s="79" t="s">
        <v>533</v>
      </c>
      <c r="O19" s="80" t="s">
        <v>534</v>
      </c>
      <c r="P19" s="81" t="s">
        <v>535</v>
      </c>
      <c r="Q19" s="79" t="s">
        <v>225</v>
      </c>
      <c r="R19" s="81" t="s">
        <v>562</v>
      </c>
      <c r="S19" s="82" t="s">
        <v>7</v>
      </c>
      <c r="T19" s="83">
        <v>0</v>
      </c>
      <c r="U19" s="83">
        <v>0.15</v>
      </c>
      <c r="V19" s="83">
        <v>0.25</v>
      </c>
      <c r="W19" s="83">
        <v>0.35</v>
      </c>
      <c r="X19" s="153"/>
    </row>
    <row r="20" spans="11:24">
      <c r="K20" s="76" t="s">
        <v>505</v>
      </c>
      <c r="L20" s="77" t="s">
        <v>506</v>
      </c>
      <c r="M20" s="78" t="s">
        <v>507</v>
      </c>
      <c r="N20" s="79">
        <v>10</v>
      </c>
      <c r="O20" s="80" t="s">
        <v>541</v>
      </c>
      <c r="P20" s="81" t="s">
        <v>542</v>
      </c>
      <c r="Q20" s="79" t="s">
        <v>227</v>
      </c>
      <c r="R20" s="81" t="s">
        <v>563</v>
      </c>
      <c r="S20" s="82" t="s">
        <v>497</v>
      </c>
      <c r="T20" s="83">
        <v>0.3</v>
      </c>
      <c r="U20" s="83">
        <v>0.3</v>
      </c>
      <c r="V20" s="83">
        <v>0.4</v>
      </c>
      <c r="W20" s="83">
        <v>0.5</v>
      </c>
      <c r="X20" s="153"/>
    </row>
    <row r="21" spans="11:24">
      <c r="K21" s="76" t="s">
        <v>487</v>
      </c>
      <c r="L21" s="77" t="s">
        <v>488</v>
      </c>
      <c r="M21" s="78" t="s">
        <v>489</v>
      </c>
      <c r="N21" s="79">
        <v>11</v>
      </c>
      <c r="O21" s="80" t="s">
        <v>490</v>
      </c>
      <c r="P21" s="81" t="s">
        <v>491</v>
      </c>
      <c r="Q21" s="79" t="s">
        <v>229</v>
      </c>
      <c r="R21" s="81" t="s">
        <v>564</v>
      </c>
      <c r="S21" s="82" t="s">
        <v>7</v>
      </c>
      <c r="T21" s="83">
        <v>0</v>
      </c>
      <c r="U21" s="83">
        <v>0.15</v>
      </c>
      <c r="V21" s="83">
        <v>0.25</v>
      </c>
      <c r="W21" s="83">
        <v>0.35</v>
      </c>
      <c r="X21" s="153"/>
    </row>
    <row r="22" spans="11:24">
      <c r="K22" s="76" t="s">
        <v>505</v>
      </c>
      <c r="L22" s="77" t="s">
        <v>506</v>
      </c>
      <c r="M22" s="78" t="s">
        <v>507</v>
      </c>
      <c r="N22" s="79" t="s">
        <v>487</v>
      </c>
      <c r="O22" s="80" t="s">
        <v>521</v>
      </c>
      <c r="P22" s="81" t="s">
        <v>522</v>
      </c>
      <c r="Q22" s="79">
        <v>153</v>
      </c>
      <c r="R22" s="81" t="s">
        <v>565</v>
      </c>
      <c r="S22" s="82" t="s">
        <v>497</v>
      </c>
      <c r="T22" s="83">
        <v>0.3</v>
      </c>
      <c r="U22" s="83">
        <v>0.3</v>
      </c>
      <c r="V22" s="83">
        <v>0.4</v>
      </c>
      <c r="W22" s="83">
        <v>0.5</v>
      </c>
      <c r="X22" s="153"/>
    </row>
    <row r="23" spans="11:24">
      <c r="K23" s="76" t="s">
        <v>505</v>
      </c>
      <c r="L23" s="77" t="s">
        <v>506</v>
      </c>
      <c r="M23" s="78" t="s">
        <v>507</v>
      </c>
      <c r="N23" s="79" t="s">
        <v>487</v>
      </c>
      <c r="O23" s="80" t="s">
        <v>521</v>
      </c>
      <c r="P23" s="81" t="s">
        <v>522</v>
      </c>
      <c r="Q23" s="79">
        <v>196</v>
      </c>
      <c r="R23" s="81" t="s">
        <v>566</v>
      </c>
      <c r="S23" s="82" t="s">
        <v>497</v>
      </c>
      <c r="T23" s="83">
        <v>0.3</v>
      </c>
      <c r="U23" s="83">
        <v>0.3</v>
      </c>
      <c r="V23" s="83">
        <v>0.4</v>
      </c>
      <c r="W23" s="83">
        <v>0.5</v>
      </c>
      <c r="X23" s="153"/>
    </row>
    <row r="24" spans="11:24">
      <c r="K24" s="76" t="s">
        <v>505</v>
      </c>
      <c r="L24" s="77" t="s">
        <v>506</v>
      </c>
      <c r="M24" s="78" t="s">
        <v>507</v>
      </c>
      <c r="N24" s="79" t="s">
        <v>505</v>
      </c>
      <c r="O24" s="80" t="s">
        <v>508</v>
      </c>
      <c r="P24" s="81" t="s">
        <v>509</v>
      </c>
      <c r="Q24" s="79" t="s">
        <v>231</v>
      </c>
      <c r="R24" s="81" t="s">
        <v>567</v>
      </c>
      <c r="S24" s="82" t="s">
        <v>497</v>
      </c>
      <c r="T24" s="83">
        <v>0.3</v>
      </c>
      <c r="U24" s="83">
        <v>0.3</v>
      </c>
      <c r="V24" s="83">
        <v>0.4</v>
      </c>
      <c r="W24" s="83">
        <v>0.5</v>
      </c>
      <c r="X24" s="153"/>
    </row>
    <row r="25" spans="11:24">
      <c r="K25" s="76" t="s">
        <v>505</v>
      </c>
      <c r="L25" s="77" t="s">
        <v>506</v>
      </c>
      <c r="M25" s="78" t="s">
        <v>507</v>
      </c>
      <c r="N25" s="79" t="s">
        <v>568</v>
      </c>
      <c r="O25" s="80" t="s">
        <v>569</v>
      </c>
      <c r="P25" s="81" t="s">
        <v>570</v>
      </c>
      <c r="Q25" s="79" t="s">
        <v>571</v>
      </c>
      <c r="R25" s="81" t="s">
        <v>572</v>
      </c>
      <c r="S25" s="82" t="s">
        <v>497</v>
      </c>
      <c r="T25" s="83">
        <v>0.3</v>
      </c>
      <c r="U25" s="83">
        <v>0.3</v>
      </c>
      <c r="V25" s="83">
        <v>0.4</v>
      </c>
      <c r="W25" s="83">
        <v>0.5</v>
      </c>
      <c r="X25" s="153"/>
    </row>
    <row r="26" spans="11:24">
      <c r="K26" s="76" t="s">
        <v>505</v>
      </c>
      <c r="L26" s="77" t="s">
        <v>506</v>
      </c>
      <c r="M26" s="78" t="s">
        <v>507</v>
      </c>
      <c r="N26" s="79" t="s">
        <v>573</v>
      </c>
      <c r="O26" s="80" t="s">
        <v>574</v>
      </c>
      <c r="P26" s="81" t="s">
        <v>575</v>
      </c>
      <c r="Q26" s="79" t="s">
        <v>576</v>
      </c>
      <c r="R26" s="81" t="s">
        <v>577</v>
      </c>
      <c r="S26" s="82" t="s">
        <v>497</v>
      </c>
      <c r="T26" s="83">
        <v>0.3</v>
      </c>
      <c r="U26" s="83">
        <v>0.3</v>
      </c>
      <c r="V26" s="83">
        <v>0.4</v>
      </c>
      <c r="W26" s="83">
        <v>0.5</v>
      </c>
      <c r="X26" s="153"/>
    </row>
    <row r="27" spans="11:24">
      <c r="K27" s="76" t="s">
        <v>505</v>
      </c>
      <c r="L27" s="77" t="s">
        <v>506</v>
      </c>
      <c r="M27" s="78" t="s">
        <v>507</v>
      </c>
      <c r="N27" s="79" t="s">
        <v>487</v>
      </c>
      <c r="O27" s="80" t="s">
        <v>521</v>
      </c>
      <c r="P27" s="81" t="s">
        <v>522</v>
      </c>
      <c r="Q27" s="79" t="s">
        <v>578</v>
      </c>
      <c r="R27" s="81" t="s">
        <v>579</v>
      </c>
      <c r="S27" s="82" t="s">
        <v>497</v>
      </c>
      <c r="T27" s="83">
        <v>0.3</v>
      </c>
      <c r="U27" s="83">
        <v>0.3</v>
      </c>
      <c r="V27" s="83">
        <v>0.4</v>
      </c>
      <c r="W27" s="83">
        <v>0.5</v>
      </c>
      <c r="X27" s="153"/>
    </row>
    <row r="28" spans="11:24">
      <c r="K28" s="76" t="s">
        <v>487</v>
      </c>
      <c r="L28" s="77" t="s">
        <v>488</v>
      </c>
      <c r="M28" s="78" t="s">
        <v>489</v>
      </c>
      <c r="N28" s="79">
        <v>12</v>
      </c>
      <c r="O28" s="80" t="s">
        <v>498</v>
      </c>
      <c r="P28" s="81" t="s">
        <v>499</v>
      </c>
      <c r="Q28" s="79" t="s">
        <v>580</v>
      </c>
      <c r="R28" s="81" t="s">
        <v>581</v>
      </c>
      <c r="S28" s="82" t="s">
        <v>7</v>
      </c>
      <c r="T28" s="83">
        <v>0</v>
      </c>
      <c r="U28" s="83">
        <v>0.25</v>
      </c>
      <c r="V28" s="83">
        <v>0.5</v>
      </c>
      <c r="W28" s="83">
        <v>0.6</v>
      </c>
      <c r="X28" s="153"/>
    </row>
    <row r="29" spans="11:24">
      <c r="K29" s="76" t="s">
        <v>505</v>
      </c>
      <c r="L29" s="77" t="s">
        <v>506</v>
      </c>
      <c r="M29" s="78" t="s">
        <v>507</v>
      </c>
      <c r="N29" s="79" t="s">
        <v>552</v>
      </c>
      <c r="O29" s="80" t="s">
        <v>553</v>
      </c>
      <c r="P29" s="81" t="s">
        <v>554</v>
      </c>
      <c r="Q29" s="79">
        <v>154</v>
      </c>
      <c r="R29" s="81" t="s">
        <v>582</v>
      </c>
      <c r="S29" s="82" t="s">
        <v>497</v>
      </c>
      <c r="T29" s="83">
        <v>0.3</v>
      </c>
      <c r="U29" s="83">
        <v>0.3</v>
      </c>
      <c r="V29" s="83">
        <v>0.4</v>
      </c>
      <c r="W29" s="83">
        <v>0.5</v>
      </c>
      <c r="X29" s="153"/>
    </row>
    <row r="30" spans="11:24">
      <c r="K30" s="76" t="s">
        <v>487</v>
      </c>
      <c r="L30" s="77" t="s">
        <v>488</v>
      </c>
      <c r="M30" s="78" t="s">
        <v>489</v>
      </c>
      <c r="N30" s="79" t="s">
        <v>547</v>
      </c>
      <c r="O30" s="80" t="s">
        <v>548</v>
      </c>
      <c r="P30" s="81" t="s">
        <v>549</v>
      </c>
      <c r="Q30" s="79" t="s">
        <v>583</v>
      </c>
      <c r="R30" s="81" t="s">
        <v>584</v>
      </c>
      <c r="S30" s="82" t="s">
        <v>7</v>
      </c>
      <c r="T30" s="83">
        <v>0</v>
      </c>
      <c r="U30" s="83">
        <v>0.15</v>
      </c>
      <c r="V30" s="83">
        <v>0.25</v>
      </c>
      <c r="W30" s="83">
        <v>0.3</v>
      </c>
      <c r="X30" s="153"/>
    </row>
    <row r="31" spans="11:24">
      <c r="K31" s="76" t="s">
        <v>505</v>
      </c>
      <c r="L31" s="77" t="s">
        <v>506</v>
      </c>
      <c r="M31" s="78" t="s">
        <v>507</v>
      </c>
      <c r="N31" s="79" t="s">
        <v>552</v>
      </c>
      <c r="O31" s="80" t="s">
        <v>553</v>
      </c>
      <c r="P31" s="81" t="s">
        <v>554</v>
      </c>
      <c r="Q31" s="79">
        <v>155</v>
      </c>
      <c r="R31" s="81" t="s">
        <v>585</v>
      </c>
      <c r="S31" s="82" t="s">
        <v>497</v>
      </c>
      <c r="T31" s="83">
        <v>0.3</v>
      </c>
      <c r="U31" s="83">
        <v>0.3</v>
      </c>
      <c r="V31" s="83">
        <v>0.4</v>
      </c>
      <c r="W31" s="83">
        <v>0.5</v>
      </c>
      <c r="X31" s="153"/>
    </row>
    <row r="32" spans="11:24">
      <c r="K32" s="76" t="s">
        <v>487</v>
      </c>
      <c r="L32" s="77" t="s">
        <v>488</v>
      </c>
      <c r="M32" s="78" t="s">
        <v>489</v>
      </c>
      <c r="N32" s="79" t="s">
        <v>547</v>
      </c>
      <c r="O32" s="80" t="s">
        <v>548</v>
      </c>
      <c r="P32" s="81" t="s">
        <v>549</v>
      </c>
      <c r="Q32" s="79" t="s">
        <v>586</v>
      </c>
      <c r="R32" s="81" t="s">
        <v>587</v>
      </c>
      <c r="S32" s="82" t="s">
        <v>497</v>
      </c>
      <c r="T32" s="83">
        <v>0</v>
      </c>
      <c r="U32" s="83">
        <v>0</v>
      </c>
      <c r="V32" s="83">
        <v>0</v>
      </c>
      <c r="W32" s="83">
        <v>0</v>
      </c>
      <c r="X32" s="153"/>
    </row>
    <row r="33" spans="11:24">
      <c r="K33" s="76" t="s">
        <v>505</v>
      </c>
      <c r="L33" s="77" t="s">
        <v>506</v>
      </c>
      <c r="M33" s="78" t="s">
        <v>507</v>
      </c>
      <c r="N33" s="79" t="s">
        <v>505</v>
      </c>
      <c r="O33" s="80" t="s">
        <v>508</v>
      </c>
      <c r="P33" s="81" t="s">
        <v>509</v>
      </c>
      <c r="Q33" s="79">
        <v>156</v>
      </c>
      <c r="R33" s="81" t="s">
        <v>588</v>
      </c>
      <c r="S33" s="82" t="s">
        <v>497</v>
      </c>
      <c r="T33" s="83">
        <v>0.3</v>
      </c>
      <c r="U33" s="83">
        <v>0.3</v>
      </c>
      <c r="V33" s="83">
        <v>0.4</v>
      </c>
      <c r="W33" s="83">
        <v>0.5</v>
      </c>
      <c r="X33" s="153"/>
    </row>
    <row r="34" spans="11:24">
      <c r="K34" s="76" t="s">
        <v>487</v>
      </c>
      <c r="L34" s="77" t="s">
        <v>488</v>
      </c>
      <c r="M34" s="78" t="s">
        <v>489</v>
      </c>
      <c r="N34" s="79" t="s">
        <v>547</v>
      </c>
      <c r="O34" s="80" t="s">
        <v>548</v>
      </c>
      <c r="P34" s="81" t="s">
        <v>549</v>
      </c>
      <c r="Q34" s="79" t="s">
        <v>589</v>
      </c>
      <c r="R34" s="81" t="s">
        <v>590</v>
      </c>
      <c r="S34" s="82" t="s">
        <v>497</v>
      </c>
      <c r="T34" s="83">
        <v>0</v>
      </c>
      <c r="U34" s="83">
        <v>0</v>
      </c>
      <c r="V34" s="83">
        <v>0</v>
      </c>
      <c r="W34" s="83">
        <v>0</v>
      </c>
      <c r="X34" s="153"/>
    </row>
    <row r="35" spans="11:24">
      <c r="K35" s="76" t="s">
        <v>505</v>
      </c>
      <c r="L35" s="77" t="s">
        <v>506</v>
      </c>
      <c r="M35" s="78" t="s">
        <v>507</v>
      </c>
      <c r="N35" s="79" t="s">
        <v>573</v>
      </c>
      <c r="O35" s="80" t="s">
        <v>574</v>
      </c>
      <c r="P35" s="81" t="s">
        <v>575</v>
      </c>
      <c r="Q35" s="79">
        <v>157</v>
      </c>
      <c r="R35" s="81" t="s">
        <v>591</v>
      </c>
      <c r="S35" s="82" t="s">
        <v>497</v>
      </c>
      <c r="T35" s="83">
        <v>0.3</v>
      </c>
      <c r="U35" s="83">
        <v>0.3</v>
      </c>
      <c r="V35" s="83">
        <v>0.4</v>
      </c>
      <c r="W35" s="83">
        <v>0.5</v>
      </c>
      <c r="X35" s="153"/>
    </row>
    <row r="36" spans="11:24">
      <c r="K36" s="76" t="s">
        <v>487</v>
      </c>
      <c r="L36" s="77" t="s">
        <v>488</v>
      </c>
      <c r="M36" s="78" t="s">
        <v>489</v>
      </c>
      <c r="N36" s="79" t="s">
        <v>547</v>
      </c>
      <c r="O36" s="80" t="s">
        <v>548</v>
      </c>
      <c r="P36" s="81" t="s">
        <v>549</v>
      </c>
      <c r="Q36" s="79" t="s">
        <v>592</v>
      </c>
      <c r="R36" s="81" t="s">
        <v>593</v>
      </c>
      <c r="S36" s="82" t="s">
        <v>497</v>
      </c>
      <c r="T36" s="83">
        <v>0</v>
      </c>
      <c r="U36" s="83">
        <v>0</v>
      </c>
      <c r="V36" s="83">
        <v>0</v>
      </c>
      <c r="W36" s="83">
        <v>0</v>
      </c>
      <c r="X36" s="153"/>
    </row>
    <row r="37" spans="11:24">
      <c r="K37" s="76" t="s">
        <v>505</v>
      </c>
      <c r="L37" s="77" t="s">
        <v>506</v>
      </c>
      <c r="M37" s="78" t="s">
        <v>507</v>
      </c>
      <c r="N37" s="79" t="s">
        <v>487</v>
      </c>
      <c r="O37" s="80" t="s">
        <v>521</v>
      </c>
      <c r="P37" s="81" t="s">
        <v>522</v>
      </c>
      <c r="Q37" s="79" t="s">
        <v>594</v>
      </c>
      <c r="R37" s="81" t="s">
        <v>595</v>
      </c>
      <c r="S37" s="82" t="s">
        <v>497</v>
      </c>
      <c r="T37" s="83">
        <v>0.3</v>
      </c>
      <c r="U37" s="83">
        <v>0.3</v>
      </c>
      <c r="V37" s="83">
        <v>0.4</v>
      </c>
      <c r="W37" s="83">
        <v>0.5</v>
      </c>
      <c r="X37" s="153"/>
    </row>
    <row r="38" spans="11:24">
      <c r="K38" s="76" t="s">
        <v>505</v>
      </c>
      <c r="L38" s="77" t="s">
        <v>506</v>
      </c>
      <c r="M38" s="78" t="s">
        <v>507</v>
      </c>
      <c r="N38" s="79" t="s">
        <v>568</v>
      </c>
      <c r="O38" s="80" t="s">
        <v>569</v>
      </c>
      <c r="P38" s="81" t="s">
        <v>570</v>
      </c>
      <c r="Q38" s="79" t="s">
        <v>596</v>
      </c>
      <c r="R38" s="81" t="s">
        <v>597</v>
      </c>
      <c r="S38" s="82" t="s">
        <v>497</v>
      </c>
      <c r="T38" s="83">
        <v>0.3</v>
      </c>
      <c r="U38" s="83">
        <v>0.3</v>
      </c>
      <c r="V38" s="83">
        <v>0.4</v>
      </c>
      <c r="W38" s="83">
        <v>0.5</v>
      </c>
      <c r="X38" s="153"/>
    </row>
    <row r="39" spans="11:24">
      <c r="K39" s="76" t="s">
        <v>505</v>
      </c>
      <c r="L39" s="77" t="s">
        <v>506</v>
      </c>
      <c r="M39" s="78" t="s">
        <v>507</v>
      </c>
      <c r="N39" s="79" t="s">
        <v>487</v>
      </c>
      <c r="O39" s="80" t="s">
        <v>521</v>
      </c>
      <c r="P39" s="81" t="s">
        <v>522</v>
      </c>
      <c r="Q39" s="79" t="s">
        <v>598</v>
      </c>
      <c r="R39" s="81" t="s">
        <v>599</v>
      </c>
      <c r="S39" s="82" t="s">
        <v>497</v>
      </c>
      <c r="T39" s="83">
        <v>0.3</v>
      </c>
      <c r="U39" s="83">
        <v>0.3</v>
      </c>
      <c r="V39" s="83">
        <v>0.4</v>
      </c>
      <c r="W39" s="83">
        <v>0.5</v>
      </c>
      <c r="X39" s="153"/>
    </row>
    <row r="40" spans="11:24">
      <c r="K40" s="76" t="s">
        <v>487</v>
      </c>
      <c r="L40" s="77" t="s">
        <v>488</v>
      </c>
      <c r="M40" s="78" t="s">
        <v>489</v>
      </c>
      <c r="N40" s="79" t="s">
        <v>533</v>
      </c>
      <c r="O40" s="80" t="s">
        <v>534</v>
      </c>
      <c r="P40" s="81" t="s">
        <v>535</v>
      </c>
      <c r="Q40" s="79" t="s">
        <v>600</v>
      </c>
      <c r="R40" s="81" t="s">
        <v>601</v>
      </c>
      <c r="S40" s="82" t="s">
        <v>7</v>
      </c>
      <c r="T40" s="83">
        <v>0</v>
      </c>
      <c r="U40" s="83">
        <v>0.15</v>
      </c>
      <c r="V40" s="83">
        <v>0.25</v>
      </c>
      <c r="W40" s="83">
        <v>0.35</v>
      </c>
      <c r="X40" s="153"/>
    </row>
    <row r="41" spans="11:24">
      <c r="K41" s="76" t="s">
        <v>505</v>
      </c>
      <c r="L41" s="77" t="s">
        <v>506</v>
      </c>
      <c r="M41" s="78" t="s">
        <v>507</v>
      </c>
      <c r="N41" s="79" t="s">
        <v>487</v>
      </c>
      <c r="O41" s="80" t="s">
        <v>521</v>
      </c>
      <c r="P41" s="81" t="s">
        <v>522</v>
      </c>
      <c r="Q41" s="79" t="s">
        <v>602</v>
      </c>
      <c r="R41" s="81" t="s">
        <v>603</v>
      </c>
      <c r="S41" s="82" t="s">
        <v>497</v>
      </c>
      <c r="T41" s="83">
        <v>0.3</v>
      </c>
      <c r="U41" s="83">
        <v>0.3</v>
      </c>
      <c r="V41" s="83">
        <v>0.4</v>
      </c>
      <c r="W41" s="83">
        <v>0.5</v>
      </c>
      <c r="X41" s="153"/>
    </row>
    <row r="42" spans="11:24">
      <c r="K42" s="76" t="s">
        <v>487</v>
      </c>
      <c r="L42" s="77" t="s">
        <v>488</v>
      </c>
      <c r="M42" s="78" t="s">
        <v>489</v>
      </c>
      <c r="N42" s="79" t="s">
        <v>533</v>
      </c>
      <c r="O42" s="80" t="s">
        <v>534</v>
      </c>
      <c r="P42" s="81" t="s">
        <v>535</v>
      </c>
      <c r="Q42" s="79">
        <v>207</v>
      </c>
      <c r="R42" s="81" t="s">
        <v>604</v>
      </c>
      <c r="S42" s="82" t="s">
        <v>7</v>
      </c>
      <c r="T42" s="83">
        <v>0</v>
      </c>
      <c r="U42" s="83">
        <v>0.15</v>
      </c>
      <c r="V42" s="83">
        <v>0.25</v>
      </c>
      <c r="W42" s="83">
        <v>0.35</v>
      </c>
      <c r="X42" s="153"/>
    </row>
    <row r="43" spans="11:24">
      <c r="K43" s="76" t="s">
        <v>505</v>
      </c>
      <c r="L43" s="77" t="s">
        <v>506</v>
      </c>
      <c r="M43" s="78" t="s">
        <v>507</v>
      </c>
      <c r="N43" s="79" t="s">
        <v>505</v>
      </c>
      <c r="O43" s="80" t="s">
        <v>508</v>
      </c>
      <c r="P43" s="81" t="s">
        <v>509</v>
      </c>
      <c r="Q43" s="79" t="s">
        <v>605</v>
      </c>
      <c r="R43" s="81" t="s">
        <v>606</v>
      </c>
      <c r="S43" s="82" t="s">
        <v>497</v>
      </c>
      <c r="T43" s="83">
        <v>0.3</v>
      </c>
      <c r="U43" s="83">
        <v>0.3</v>
      </c>
      <c r="V43" s="83">
        <v>0.4</v>
      </c>
      <c r="W43" s="83">
        <v>0.5</v>
      </c>
      <c r="X43" s="153"/>
    </row>
    <row r="44" spans="11:24">
      <c r="K44" s="76" t="s">
        <v>505</v>
      </c>
      <c r="L44" s="77" t="s">
        <v>506</v>
      </c>
      <c r="M44" s="78" t="s">
        <v>507</v>
      </c>
      <c r="N44" s="79" t="s">
        <v>552</v>
      </c>
      <c r="O44" s="80" t="s">
        <v>553</v>
      </c>
      <c r="P44" s="81" t="s">
        <v>554</v>
      </c>
      <c r="Q44" s="79" t="s">
        <v>607</v>
      </c>
      <c r="R44" s="81" t="s">
        <v>608</v>
      </c>
      <c r="S44" s="82" t="s">
        <v>497</v>
      </c>
      <c r="T44" s="83">
        <v>0.4</v>
      </c>
      <c r="U44" s="83">
        <v>0.4</v>
      </c>
      <c r="V44" s="83">
        <v>0.5</v>
      </c>
      <c r="W44" s="83">
        <v>0.6</v>
      </c>
      <c r="X44" s="153"/>
    </row>
    <row r="45" spans="11:24">
      <c r="K45" s="76" t="s">
        <v>505</v>
      </c>
      <c r="L45" s="77" t="s">
        <v>506</v>
      </c>
      <c r="M45" s="78" t="s">
        <v>507</v>
      </c>
      <c r="N45" s="79" t="s">
        <v>505</v>
      </c>
      <c r="O45" s="80" t="s">
        <v>508</v>
      </c>
      <c r="P45" s="81" t="s">
        <v>509</v>
      </c>
      <c r="Q45" s="79" t="s">
        <v>609</v>
      </c>
      <c r="R45" s="81" t="s">
        <v>610</v>
      </c>
      <c r="S45" s="82" t="s">
        <v>497</v>
      </c>
      <c r="T45" s="83">
        <v>0.3</v>
      </c>
      <c r="U45" s="83">
        <v>0.3</v>
      </c>
      <c r="V45" s="83">
        <v>0.4</v>
      </c>
      <c r="W45" s="83">
        <v>0.5</v>
      </c>
      <c r="X45" s="153"/>
    </row>
    <row r="46" spans="11:24">
      <c r="K46" s="76" t="s">
        <v>505</v>
      </c>
      <c r="L46" s="77" t="s">
        <v>506</v>
      </c>
      <c r="M46" s="78" t="s">
        <v>507</v>
      </c>
      <c r="N46" s="79" t="s">
        <v>505</v>
      </c>
      <c r="O46" s="80" t="s">
        <v>508</v>
      </c>
      <c r="P46" s="81" t="s">
        <v>509</v>
      </c>
      <c r="Q46" s="79">
        <v>158</v>
      </c>
      <c r="R46" s="81" t="s">
        <v>611</v>
      </c>
      <c r="S46" s="82" t="s">
        <v>497</v>
      </c>
      <c r="T46" s="83">
        <v>0.3</v>
      </c>
      <c r="U46" s="83">
        <v>0.3</v>
      </c>
      <c r="V46" s="83">
        <v>0.4</v>
      </c>
      <c r="W46" s="83">
        <v>0.5</v>
      </c>
      <c r="X46" s="153"/>
    </row>
    <row r="47" spans="11:24">
      <c r="K47" s="76" t="s">
        <v>487</v>
      </c>
      <c r="L47" s="77" t="s">
        <v>488</v>
      </c>
      <c r="M47" s="78" t="s">
        <v>489</v>
      </c>
      <c r="N47" s="79" t="s">
        <v>547</v>
      </c>
      <c r="O47" s="80" t="s">
        <v>548</v>
      </c>
      <c r="P47" s="81" t="s">
        <v>549</v>
      </c>
      <c r="Q47" s="79" t="s">
        <v>612</v>
      </c>
      <c r="R47" s="81" t="s">
        <v>613</v>
      </c>
      <c r="S47" s="82" t="s">
        <v>497</v>
      </c>
      <c r="T47" s="83">
        <v>0</v>
      </c>
      <c r="U47" s="83">
        <v>0</v>
      </c>
      <c r="V47" s="83">
        <v>0</v>
      </c>
      <c r="W47" s="83">
        <v>0</v>
      </c>
      <c r="X47" s="153"/>
    </row>
    <row r="48" spans="11:24">
      <c r="K48" s="76" t="s">
        <v>505</v>
      </c>
      <c r="L48" s="77" t="s">
        <v>506</v>
      </c>
      <c r="M48" s="78" t="s">
        <v>507</v>
      </c>
      <c r="N48" s="79" t="s">
        <v>487</v>
      </c>
      <c r="O48" s="80" t="s">
        <v>521</v>
      </c>
      <c r="P48" s="81" t="s">
        <v>522</v>
      </c>
      <c r="Q48" s="79">
        <v>159</v>
      </c>
      <c r="R48" s="81" t="s">
        <v>614</v>
      </c>
      <c r="S48" s="82" t="s">
        <v>497</v>
      </c>
      <c r="T48" s="83">
        <v>0.3</v>
      </c>
      <c r="U48" s="83">
        <v>0.3</v>
      </c>
      <c r="V48" s="83">
        <v>0.4</v>
      </c>
      <c r="W48" s="83">
        <v>0.5</v>
      </c>
      <c r="X48" s="153"/>
    </row>
    <row r="49" spans="8:24">
      <c r="K49" s="76" t="s">
        <v>505</v>
      </c>
      <c r="L49" s="77" t="s">
        <v>506</v>
      </c>
      <c r="M49" s="78" t="s">
        <v>507</v>
      </c>
      <c r="N49" s="79" t="s">
        <v>487</v>
      </c>
      <c r="O49" s="80" t="s">
        <v>521</v>
      </c>
      <c r="P49" s="81" t="s">
        <v>522</v>
      </c>
      <c r="Q49" s="79">
        <v>160</v>
      </c>
      <c r="R49" s="81" t="s">
        <v>615</v>
      </c>
      <c r="S49" s="82" t="s">
        <v>497</v>
      </c>
      <c r="T49" s="83">
        <v>0.3</v>
      </c>
      <c r="U49" s="83">
        <v>0.3</v>
      </c>
      <c r="V49" s="83">
        <v>0.4</v>
      </c>
      <c r="W49" s="83">
        <v>0.5</v>
      </c>
      <c r="X49" s="153"/>
    </row>
    <row r="50" spans="8:24" ht="15" customHeight="1">
      <c r="H50" s="596" t="s">
        <v>616</v>
      </c>
      <c r="K50" s="76" t="s">
        <v>505</v>
      </c>
      <c r="L50" s="77" t="s">
        <v>506</v>
      </c>
      <c r="M50" s="78" t="s">
        <v>507</v>
      </c>
      <c r="N50" s="79" t="s">
        <v>505</v>
      </c>
      <c r="O50" s="80" t="s">
        <v>508</v>
      </c>
      <c r="P50" s="81" t="s">
        <v>509</v>
      </c>
      <c r="Q50" s="79">
        <v>161</v>
      </c>
      <c r="R50" s="81" t="s">
        <v>617</v>
      </c>
      <c r="S50" s="82" t="s">
        <v>497</v>
      </c>
      <c r="T50" s="83">
        <v>0.3</v>
      </c>
      <c r="U50" s="83">
        <v>0.3</v>
      </c>
      <c r="V50" s="83">
        <v>0.4</v>
      </c>
      <c r="W50" s="83">
        <v>0.5</v>
      </c>
      <c r="X50" s="153"/>
    </row>
    <row r="51" spans="8:24">
      <c r="H51" s="596"/>
      <c r="K51" s="76" t="s">
        <v>487</v>
      </c>
      <c r="L51" s="77" t="s">
        <v>488</v>
      </c>
      <c r="M51" s="78" t="s">
        <v>489</v>
      </c>
      <c r="N51" s="79" t="s">
        <v>547</v>
      </c>
      <c r="O51" s="80" t="s">
        <v>548</v>
      </c>
      <c r="P51" s="81" t="s">
        <v>549</v>
      </c>
      <c r="Q51" s="79">
        <v>162</v>
      </c>
      <c r="R51" s="81" t="s">
        <v>618</v>
      </c>
      <c r="S51" s="82" t="s">
        <v>497</v>
      </c>
      <c r="T51" s="83">
        <v>0</v>
      </c>
      <c r="U51" s="83">
        <v>0</v>
      </c>
      <c r="V51" s="83">
        <v>0</v>
      </c>
      <c r="W51" s="83">
        <v>0</v>
      </c>
      <c r="X51" s="153"/>
    </row>
    <row r="52" spans="8:24">
      <c r="H52" s="596"/>
      <c r="K52" s="76" t="s">
        <v>505</v>
      </c>
      <c r="L52" s="77" t="s">
        <v>506</v>
      </c>
      <c r="M52" s="78" t="s">
        <v>507</v>
      </c>
      <c r="N52" s="79" t="s">
        <v>619</v>
      </c>
      <c r="O52" s="80" t="s">
        <v>620</v>
      </c>
      <c r="P52" s="81" t="s">
        <v>621</v>
      </c>
      <c r="Q52" s="79" t="s">
        <v>622</v>
      </c>
      <c r="R52" s="81" t="s">
        <v>623</v>
      </c>
      <c r="S52" s="82" t="s">
        <v>497</v>
      </c>
      <c r="T52" s="83">
        <v>0.4</v>
      </c>
      <c r="U52" s="83">
        <v>0.4</v>
      </c>
      <c r="V52" s="83">
        <v>0.5</v>
      </c>
      <c r="W52" s="83">
        <v>0.6</v>
      </c>
      <c r="X52" s="153"/>
    </row>
    <row r="53" spans="8:24">
      <c r="H53" s="596"/>
      <c r="K53" s="76" t="s">
        <v>487</v>
      </c>
      <c r="L53" s="77" t="s">
        <v>488</v>
      </c>
      <c r="M53" s="78" t="s">
        <v>489</v>
      </c>
      <c r="N53" s="79">
        <v>12</v>
      </c>
      <c r="O53" s="80" t="s">
        <v>498</v>
      </c>
      <c r="P53" s="81" t="s">
        <v>499</v>
      </c>
      <c r="Q53" s="79" t="s">
        <v>624</v>
      </c>
      <c r="R53" s="81" t="s">
        <v>625</v>
      </c>
      <c r="S53" s="82" t="s">
        <v>7</v>
      </c>
      <c r="T53" s="83">
        <v>0</v>
      </c>
      <c r="U53" s="83">
        <v>0.25</v>
      </c>
      <c r="V53" s="83">
        <v>0.5</v>
      </c>
      <c r="W53" s="83">
        <v>0.6</v>
      </c>
      <c r="X53" s="153"/>
    </row>
    <row r="54" spans="8:24">
      <c r="K54" s="76" t="s">
        <v>487</v>
      </c>
      <c r="L54" s="77" t="s">
        <v>488</v>
      </c>
      <c r="M54" s="78" t="s">
        <v>489</v>
      </c>
      <c r="N54" s="79">
        <v>11</v>
      </c>
      <c r="O54" s="80" t="s">
        <v>490</v>
      </c>
      <c r="P54" s="81" t="s">
        <v>491</v>
      </c>
      <c r="Q54" s="79" t="s">
        <v>626</v>
      </c>
      <c r="R54" s="81" t="s">
        <v>627</v>
      </c>
      <c r="S54" s="82" t="s">
        <v>7</v>
      </c>
      <c r="T54" s="83">
        <v>0</v>
      </c>
      <c r="U54" s="83">
        <v>0.15</v>
      </c>
      <c r="V54" s="83">
        <v>0.25</v>
      </c>
      <c r="W54" s="83">
        <v>0.35</v>
      </c>
      <c r="X54" s="153"/>
    </row>
    <row r="55" spans="8:24">
      <c r="K55" s="76" t="s">
        <v>487</v>
      </c>
      <c r="L55" s="77" t="s">
        <v>488</v>
      </c>
      <c r="M55" s="78" t="s">
        <v>489</v>
      </c>
      <c r="N55" s="79" t="s">
        <v>547</v>
      </c>
      <c r="O55" s="80" t="s">
        <v>548</v>
      </c>
      <c r="P55" s="81" t="s">
        <v>549</v>
      </c>
      <c r="Q55" s="79" t="s">
        <v>628</v>
      </c>
      <c r="R55" s="81" t="s">
        <v>629</v>
      </c>
      <c r="S55" s="82" t="s">
        <v>7</v>
      </c>
      <c r="T55" s="83">
        <v>0</v>
      </c>
      <c r="U55" s="83">
        <v>0.15</v>
      </c>
      <c r="V55" s="83">
        <v>0.25</v>
      </c>
      <c r="W55" s="83">
        <v>0.3</v>
      </c>
      <c r="X55" s="153"/>
    </row>
    <row r="56" spans="8:24">
      <c r="K56" s="76" t="s">
        <v>505</v>
      </c>
      <c r="L56" s="77" t="s">
        <v>506</v>
      </c>
      <c r="M56" s="78" t="s">
        <v>507</v>
      </c>
      <c r="N56" s="79">
        <v>10</v>
      </c>
      <c r="O56" s="80" t="s">
        <v>541</v>
      </c>
      <c r="P56" s="81" t="s">
        <v>542</v>
      </c>
      <c r="Q56" s="79" t="s">
        <v>630</v>
      </c>
      <c r="R56" s="81" t="s">
        <v>631</v>
      </c>
      <c r="S56" s="82" t="s">
        <v>497</v>
      </c>
      <c r="T56" s="83">
        <v>0.3</v>
      </c>
      <c r="U56" s="83">
        <v>0.3</v>
      </c>
      <c r="V56" s="83">
        <v>0.4</v>
      </c>
      <c r="W56" s="83">
        <v>0.5</v>
      </c>
      <c r="X56" s="153"/>
    </row>
    <row r="57" spans="8:24">
      <c r="K57" s="76" t="s">
        <v>487</v>
      </c>
      <c r="L57" s="77" t="s">
        <v>488</v>
      </c>
      <c r="M57" s="78" t="s">
        <v>489</v>
      </c>
      <c r="N57" s="79" t="s">
        <v>547</v>
      </c>
      <c r="O57" s="80" t="s">
        <v>548</v>
      </c>
      <c r="P57" s="81" t="s">
        <v>549</v>
      </c>
      <c r="Q57" s="79" t="s">
        <v>632</v>
      </c>
      <c r="R57" s="81" t="s">
        <v>633</v>
      </c>
      <c r="S57" s="82" t="s">
        <v>497</v>
      </c>
      <c r="T57" s="83">
        <v>0</v>
      </c>
      <c r="U57" s="83">
        <v>0</v>
      </c>
      <c r="V57" s="83">
        <v>0</v>
      </c>
      <c r="W57" s="83">
        <v>0</v>
      </c>
      <c r="X57" s="153"/>
    </row>
    <row r="58" spans="8:24">
      <c r="K58" s="76" t="s">
        <v>487</v>
      </c>
      <c r="L58" s="77" t="s">
        <v>488</v>
      </c>
      <c r="M58" s="78" t="s">
        <v>489</v>
      </c>
      <c r="N58" s="79">
        <v>12</v>
      </c>
      <c r="O58" s="80" t="s">
        <v>498</v>
      </c>
      <c r="P58" s="81" t="s">
        <v>499</v>
      </c>
      <c r="Q58" s="79" t="s">
        <v>634</v>
      </c>
      <c r="R58" s="81" t="s">
        <v>635</v>
      </c>
      <c r="S58" s="82" t="s">
        <v>7</v>
      </c>
      <c r="T58" s="83">
        <v>0</v>
      </c>
      <c r="U58" s="83">
        <v>0.25</v>
      </c>
      <c r="V58" s="83">
        <v>0.5</v>
      </c>
      <c r="W58" s="83">
        <v>0.6</v>
      </c>
      <c r="X58" s="153"/>
    </row>
    <row r="59" spans="8:24">
      <c r="K59" s="76" t="s">
        <v>487</v>
      </c>
      <c r="L59" s="77" t="s">
        <v>488</v>
      </c>
      <c r="M59" s="78" t="s">
        <v>489</v>
      </c>
      <c r="N59" s="79" t="s">
        <v>533</v>
      </c>
      <c r="O59" s="80" t="s">
        <v>534</v>
      </c>
      <c r="P59" s="81" t="s">
        <v>535</v>
      </c>
      <c r="Q59" s="79" t="s">
        <v>636</v>
      </c>
      <c r="R59" s="81" t="s">
        <v>637</v>
      </c>
      <c r="S59" s="82" t="s">
        <v>7</v>
      </c>
      <c r="T59" s="83">
        <v>0</v>
      </c>
      <c r="U59" s="83">
        <v>0.15</v>
      </c>
      <c r="V59" s="83">
        <v>0.25</v>
      </c>
      <c r="W59" s="83">
        <v>0.35</v>
      </c>
      <c r="X59" s="153"/>
    </row>
    <row r="60" spans="8:24">
      <c r="K60" s="76" t="s">
        <v>487</v>
      </c>
      <c r="L60" s="77" t="s">
        <v>488</v>
      </c>
      <c r="M60" s="78" t="s">
        <v>489</v>
      </c>
      <c r="N60" s="79" t="s">
        <v>533</v>
      </c>
      <c r="O60" s="80" t="s">
        <v>534</v>
      </c>
      <c r="P60" s="81" t="s">
        <v>535</v>
      </c>
      <c r="Q60" s="79">
        <v>163</v>
      </c>
      <c r="R60" s="81" t="s">
        <v>638</v>
      </c>
      <c r="S60" s="82" t="s">
        <v>7</v>
      </c>
      <c r="T60" s="83">
        <v>0</v>
      </c>
      <c r="U60" s="83">
        <v>0.15</v>
      </c>
      <c r="V60" s="83">
        <v>0.25</v>
      </c>
      <c r="W60" s="83">
        <v>0.35</v>
      </c>
      <c r="X60" s="153"/>
    </row>
    <row r="61" spans="8:24">
      <c r="K61" s="76" t="s">
        <v>505</v>
      </c>
      <c r="L61" s="77" t="s">
        <v>506</v>
      </c>
      <c r="M61" s="78" t="s">
        <v>507</v>
      </c>
      <c r="N61" s="79" t="s">
        <v>487</v>
      </c>
      <c r="O61" s="80" t="s">
        <v>521</v>
      </c>
      <c r="P61" s="81" t="s">
        <v>522</v>
      </c>
      <c r="Q61" s="79" t="s">
        <v>639</v>
      </c>
      <c r="R61" s="81" t="s">
        <v>640</v>
      </c>
      <c r="S61" s="82" t="s">
        <v>497</v>
      </c>
      <c r="T61" s="83">
        <v>0.3</v>
      </c>
      <c r="U61" s="83">
        <v>0.3</v>
      </c>
      <c r="V61" s="83">
        <v>0.4</v>
      </c>
      <c r="W61" s="83">
        <v>0.5</v>
      </c>
      <c r="X61" s="153"/>
    </row>
    <row r="62" spans="8:24">
      <c r="K62" s="76" t="s">
        <v>487</v>
      </c>
      <c r="L62" s="77" t="s">
        <v>488</v>
      </c>
      <c r="M62" s="78" t="s">
        <v>489</v>
      </c>
      <c r="N62" s="79" t="s">
        <v>547</v>
      </c>
      <c r="O62" s="80" t="s">
        <v>548</v>
      </c>
      <c r="P62" s="81" t="s">
        <v>549</v>
      </c>
      <c r="Q62" s="79" t="s">
        <v>641</v>
      </c>
      <c r="R62" s="81" t="s">
        <v>642</v>
      </c>
      <c r="S62" s="82" t="s">
        <v>497</v>
      </c>
      <c r="T62" s="83">
        <v>0</v>
      </c>
      <c r="U62" s="83">
        <v>0</v>
      </c>
      <c r="V62" s="83">
        <v>0</v>
      </c>
      <c r="W62" s="83">
        <v>0</v>
      </c>
      <c r="X62" s="153"/>
    </row>
    <row r="63" spans="8:24">
      <c r="K63" s="76" t="s">
        <v>487</v>
      </c>
      <c r="L63" s="77" t="s">
        <v>488</v>
      </c>
      <c r="M63" s="78" t="s">
        <v>489</v>
      </c>
      <c r="N63" s="79">
        <v>11</v>
      </c>
      <c r="O63" s="80" t="s">
        <v>490</v>
      </c>
      <c r="P63" s="81" t="s">
        <v>491</v>
      </c>
      <c r="Q63" s="79" t="s">
        <v>643</v>
      </c>
      <c r="R63" s="81" t="s">
        <v>644</v>
      </c>
      <c r="S63" s="82" t="s">
        <v>7</v>
      </c>
      <c r="T63" s="83">
        <v>0</v>
      </c>
      <c r="U63" s="83">
        <v>0.15</v>
      </c>
      <c r="V63" s="83">
        <v>0.25</v>
      </c>
      <c r="W63" s="83">
        <v>0.35</v>
      </c>
      <c r="X63" s="153"/>
    </row>
    <row r="64" spans="8:24">
      <c r="K64" s="76" t="s">
        <v>505</v>
      </c>
      <c r="L64" s="77" t="s">
        <v>506</v>
      </c>
      <c r="M64" s="78" t="s">
        <v>507</v>
      </c>
      <c r="N64" s="79" t="s">
        <v>487</v>
      </c>
      <c r="O64" s="80" t="s">
        <v>521</v>
      </c>
      <c r="P64" s="81" t="s">
        <v>522</v>
      </c>
      <c r="Q64" s="79" t="s">
        <v>645</v>
      </c>
      <c r="R64" s="81" t="s">
        <v>646</v>
      </c>
      <c r="S64" s="82" t="s">
        <v>497</v>
      </c>
      <c r="T64" s="83">
        <v>0.3</v>
      </c>
      <c r="U64" s="83">
        <v>0.3</v>
      </c>
      <c r="V64" s="83">
        <v>0.4</v>
      </c>
      <c r="W64" s="83">
        <v>0.5</v>
      </c>
      <c r="X64" s="153"/>
    </row>
    <row r="65" spans="11:24">
      <c r="K65" s="76" t="s">
        <v>487</v>
      </c>
      <c r="L65" s="77" t="s">
        <v>488</v>
      </c>
      <c r="M65" s="78" t="s">
        <v>489</v>
      </c>
      <c r="N65" s="79">
        <v>11</v>
      </c>
      <c r="O65" s="80" t="s">
        <v>490</v>
      </c>
      <c r="P65" s="81" t="s">
        <v>491</v>
      </c>
      <c r="Q65" s="79" t="s">
        <v>647</v>
      </c>
      <c r="R65" s="81" t="s">
        <v>648</v>
      </c>
      <c r="S65" s="82" t="s">
        <v>7</v>
      </c>
      <c r="T65" s="83">
        <v>0</v>
      </c>
      <c r="U65" s="83">
        <v>0.15</v>
      </c>
      <c r="V65" s="83">
        <v>0.25</v>
      </c>
      <c r="W65" s="83">
        <v>0.35</v>
      </c>
      <c r="X65" s="153"/>
    </row>
    <row r="66" spans="11:24">
      <c r="K66" s="76" t="s">
        <v>505</v>
      </c>
      <c r="L66" s="77" t="s">
        <v>506</v>
      </c>
      <c r="M66" s="78" t="s">
        <v>507</v>
      </c>
      <c r="N66" s="79" t="s">
        <v>505</v>
      </c>
      <c r="O66" s="80" t="s">
        <v>508</v>
      </c>
      <c r="P66" s="81" t="s">
        <v>509</v>
      </c>
      <c r="Q66" s="79" t="s">
        <v>649</v>
      </c>
      <c r="R66" s="81" t="s">
        <v>650</v>
      </c>
      <c r="S66" s="82" t="s">
        <v>497</v>
      </c>
      <c r="T66" s="83">
        <v>0.3</v>
      </c>
      <c r="U66" s="83">
        <v>0.3</v>
      </c>
      <c r="V66" s="83">
        <v>0.4</v>
      </c>
      <c r="W66" s="83">
        <v>0.5</v>
      </c>
      <c r="X66" s="153"/>
    </row>
    <row r="67" spans="11:24">
      <c r="K67" s="76" t="s">
        <v>505</v>
      </c>
      <c r="L67" s="77" t="s">
        <v>506</v>
      </c>
      <c r="M67" s="78" t="s">
        <v>507</v>
      </c>
      <c r="N67" s="79" t="s">
        <v>573</v>
      </c>
      <c r="O67" s="80" t="s">
        <v>574</v>
      </c>
      <c r="P67" s="81" t="s">
        <v>575</v>
      </c>
      <c r="Q67" s="79" t="s">
        <v>651</v>
      </c>
      <c r="R67" s="81" t="s">
        <v>652</v>
      </c>
      <c r="S67" s="82" t="s">
        <v>497</v>
      </c>
      <c r="T67" s="83">
        <v>0.3</v>
      </c>
      <c r="U67" s="83">
        <v>0.3</v>
      </c>
      <c r="V67" s="83">
        <v>0.4</v>
      </c>
      <c r="W67" s="83">
        <v>0.5</v>
      </c>
      <c r="X67" s="153"/>
    </row>
    <row r="68" spans="11:24">
      <c r="K68" s="76" t="s">
        <v>487</v>
      </c>
      <c r="L68" s="77" t="s">
        <v>488</v>
      </c>
      <c r="M68" s="78" t="s">
        <v>489</v>
      </c>
      <c r="N68" s="79">
        <v>12</v>
      </c>
      <c r="O68" s="80" t="s">
        <v>498</v>
      </c>
      <c r="P68" s="81" t="s">
        <v>499</v>
      </c>
      <c r="Q68" s="79" t="s">
        <v>653</v>
      </c>
      <c r="R68" s="81" t="s">
        <v>654</v>
      </c>
      <c r="S68" s="82" t="s">
        <v>7</v>
      </c>
      <c r="T68" s="83">
        <v>0</v>
      </c>
      <c r="U68" s="83">
        <v>0.25</v>
      </c>
      <c r="V68" s="83">
        <v>0.5</v>
      </c>
      <c r="W68" s="83">
        <v>0.6</v>
      </c>
      <c r="X68" s="153"/>
    </row>
    <row r="69" spans="11:24">
      <c r="K69" s="76" t="s">
        <v>487</v>
      </c>
      <c r="L69" s="77" t="s">
        <v>488</v>
      </c>
      <c r="M69" s="78" t="s">
        <v>489</v>
      </c>
      <c r="N69" s="79" t="s">
        <v>547</v>
      </c>
      <c r="O69" s="80" t="s">
        <v>548</v>
      </c>
      <c r="P69" s="81" t="s">
        <v>549</v>
      </c>
      <c r="Q69" s="79">
        <v>164</v>
      </c>
      <c r="R69" s="81" t="s">
        <v>655</v>
      </c>
      <c r="S69" s="82" t="s">
        <v>497</v>
      </c>
      <c r="T69" s="83">
        <v>0</v>
      </c>
      <c r="U69" s="83">
        <v>0</v>
      </c>
      <c r="V69" s="83">
        <v>0</v>
      </c>
      <c r="W69" s="83">
        <v>0</v>
      </c>
      <c r="X69" s="153"/>
    </row>
    <row r="70" spans="11:24">
      <c r="K70" s="76" t="s">
        <v>487</v>
      </c>
      <c r="L70" s="77" t="s">
        <v>488</v>
      </c>
      <c r="M70" s="78" t="s">
        <v>489</v>
      </c>
      <c r="N70" s="79">
        <v>12</v>
      </c>
      <c r="O70" s="80" t="s">
        <v>498</v>
      </c>
      <c r="P70" s="81" t="s">
        <v>499</v>
      </c>
      <c r="Q70" s="79" t="s">
        <v>656</v>
      </c>
      <c r="R70" s="81" t="s">
        <v>657</v>
      </c>
      <c r="S70" s="82" t="s">
        <v>497</v>
      </c>
      <c r="T70" s="83">
        <v>0</v>
      </c>
      <c r="U70" s="83">
        <v>0</v>
      </c>
      <c r="V70" s="83">
        <v>0</v>
      </c>
      <c r="W70" s="83">
        <v>0</v>
      </c>
      <c r="X70" s="153"/>
    </row>
    <row r="71" spans="11:24">
      <c r="K71" s="76" t="s">
        <v>505</v>
      </c>
      <c r="L71" s="77" t="s">
        <v>506</v>
      </c>
      <c r="M71" s="78" t="s">
        <v>507</v>
      </c>
      <c r="N71" s="79" t="s">
        <v>527</v>
      </c>
      <c r="O71" s="80" t="s">
        <v>528</v>
      </c>
      <c r="P71" s="81" t="s">
        <v>529</v>
      </c>
      <c r="Q71" s="79">
        <v>197</v>
      </c>
      <c r="R71" s="81" t="s">
        <v>658</v>
      </c>
      <c r="S71" s="82" t="s">
        <v>497</v>
      </c>
      <c r="T71" s="83">
        <v>0.3</v>
      </c>
      <c r="U71" s="83">
        <v>0.3</v>
      </c>
      <c r="V71" s="83">
        <v>0.4</v>
      </c>
      <c r="W71" s="83">
        <v>0.5</v>
      </c>
      <c r="X71" s="153"/>
    </row>
    <row r="72" spans="11:24">
      <c r="K72" s="76" t="s">
        <v>505</v>
      </c>
      <c r="L72" s="77" t="s">
        <v>506</v>
      </c>
      <c r="M72" s="78" t="s">
        <v>507</v>
      </c>
      <c r="N72" s="79" t="s">
        <v>573</v>
      </c>
      <c r="O72" s="80" t="s">
        <v>574</v>
      </c>
      <c r="P72" s="81" t="s">
        <v>575</v>
      </c>
      <c r="Q72" s="79">
        <v>165</v>
      </c>
      <c r="R72" s="81" t="s">
        <v>659</v>
      </c>
      <c r="S72" s="82" t="s">
        <v>497</v>
      </c>
      <c r="T72" s="83">
        <v>0.3</v>
      </c>
      <c r="U72" s="83">
        <v>0.3</v>
      </c>
      <c r="V72" s="83">
        <v>0.4</v>
      </c>
      <c r="W72" s="83">
        <v>0.5</v>
      </c>
      <c r="X72" s="153"/>
    </row>
    <row r="73" spans="11:24">
      <c r="K73" s="76" t="s">
        <v>505</v>
      </c>
      <c r="L73" s="77" t="s">
        <v>506</v>
      </c>
      <c r="M73" s="78" t="s">
        <v>507</v>
      </c>
      <c r="N73" s="79" t="s">
        <v>552</v>
      </c>
      <c r="O73" s="80" t="s">
        <v>553</v>
      </c>
      <c r="P73" s="81" t="s">
        <v>554</v>
      </c>
      <c r="Q73" s="79" t="s">
        <v>660</v>
      </c>
      <c r="R73" s="81" t="s">
        <v>661</v>
      </c>
      <c r="S73" s="82" t="s">
        <v>497</v>
      </c>
      <c r="T73" s="83">
        <v>0.3</v>
      </c>
      <c r="U73" s="83">
        <v>0.3</v>
      </c>
      <c r="V73" s="83">
        <v>0.4</v>
      </c>
      <c r="W73" s="83">
        <v>0.5</v>
      </c>
      <c r="X73" s="153"/>
    </row>
    <row r="74" spans="11:24">
      <c r="K74" s="76" t="s">
        <v>487</v>
      </c>
      <c r="L74" s="77" t="s">
        <v>488</v>
      </c>
      <c r="M74" s="78" t="s">
        <v>489</v>
      </c>
      <c r="N74" s="79" t="s">
        <v>533</v>
      </c>
      <c r="O74" s="80" t="s">
        <v>534</v>
      </c>
      <c r="P74" s="81" t="s">
        <v>535</v>
      </c>
      <c r="Q74" s="79" t="s">
        <v>662</v>
      </c>
      <c r="R74" s="81" t="s">
        <v>663</v>
      </c>
      <c r="S74" s="82" t="s">
        <v>7</v>
      </c>
      <c r="T74" s="83">
        <v>0</v>
      </c>
      <c r="U74" s="83">
        <v>0</v>
      </c>
      <c r="V74" s="83">
        <v>0</v>
      </c>
      <c r="W74" s="83">
        <v>0</v>
      </c>
      <c r="X74" s="153"/>
    </row>
    <row r="75" spans="11:24">
      <c r="K75" s="76" t="s">
        <v>487</v>
      </c>
      <c r="L75" s="77" t="s">
        <v>488</v>
      </c>
      <c r="M75" s="78" t="s">
        <v>489</v>
      </c>
      <c r="N75" s="79" t="s">
        <v>533</v>
      </c>
      <c r="O75" s="80" t="s">
        <v>534</v>
      </c>
      <c r="P75" s="81" t="s">
        <v>535</v>
      </c>
      <c r="Q75" s="79" t="s">
        <v>664</v>
      </c>
      <c r="R75" s="81" t="s">
        <v>665</v>
      </c>
      <c r="S75" s="82" t="s">
        <v>7</v>
      </c>
      <c r="T75" s="83">
        <v>0</v>
      </c>
      <c r="U75" s="83">
        <v>0.15</v>
      </c>
      <c r="V75" s="83">
        <v>0.25</v>
      </c>
      <c r="W75" s="83">
        <v>0.35</v>
      </c>
      <c r="X75" s="153"/>
    </row>
    <row r="76" spans="11:24">
      <c r="K76" s="76" t="s">
        <v>505</v>
      </c>
      <c r="L76" s="77" t="s">
        <v>506</v>
      </c>
      <c r="M76" s="78" t="s">
        <v>507</v>
      </c>
      <c r="N76" s="79" t="s">
        <v>505</v>
      </c>
      <c r="O76" s="80" t="s">
        <v>508</v>
      </c>
      <c r="P76" s="81" t="s">
        <v>509</v>
      </c>
      <c r="Q76" s="79">
        <v>166</v>
      </c>
      <c r="R76" s="81" t="s">
        <v>666</v>
      </c>
      <c r="S76" s="82" t="s">
        <v>497</v>
      </c>
      <c r="T76" s="83">
        <v>0.3</v>
      </c>
      <c r="U76" s="83">
        <v>0.3</v>
      </c>
      <c r="V76" s="83">
        <v>0.4</v>
      </c>
      <c r="W76" s="83">
        <v>0.5</v>
      </c>
      <c r="X76" s="153"/>
    </row>
    <row r="77" spans="11:24">
      <c r="K77" s="76" t="s">
        <v>505</v>
      </c>
      <c r="L77" s="77" t="s">
        <v>506</v>
      </c>
      <c r="M77" s="78" t="s">
        <v>507</v>
      </c>
      <c r="N77" s="79" t="s">
        <v>527</v>
      </c>
      <c r="O77" s="80" t="s">
        <v>528</v>
      </c>
      <c r="P77" s="81" t="s">
        <v>529</v>
      </c>
      <c r="Q77" s="79" t="s">
        <v>667</v>
      </c>
      <c r="R77" s="81" t="s">
        <v>668</v>
      </c>
      <c r="S77" s="82" t="s">
        <v>497</v>
      </c>
      <c r="T77" s="83">
        <v>0.3</v>
      </c>
      <c r="U77" s="83">
        <v>0.3</v>
      </c>
      <c r="V77" s="83">
        <v>0.4</v>
      </c>
      <c r="W77" s="83">
        <v>0.5</v>
      </c>
      <c r="X77" s="153"/>
    </row>
    <row r="78" spans="11:24">
      <c r="K78" s="76" t="s">
        <v>505</v>
      </c>
      <c r="L78" s="77" t="s">
        <v>506</v>
      </c>
      <c r="M78" s="78" t="s">
        <v>507</v>
      </c>
      <c r="N78" s="79" t="s">
        <v>487</v>
      </c>
      <c r="O78" s="80" t="s">
        <v>521</v>
      </c>
      <c r="P78" s="81" t="s">
        <v>522</v>
      </c>
      <c r="Q78" s="79" t="s">
        <v>669</v>
      </c>
      <c r="R78" s="81" t="s">
        <v>670</v>
      </c>
      <c r="S78" s="82" t="s">
        <v>497</v>
      </c>
      <c r="T78" s="83">
        <v>0.3</v>
      </c>
      <c r="U78" s="83">
        <v>0.3</v>
      </c>
      <c r="V78" s="83">
        <v>0.4</v>
      </c>
      <c r="W78" s="83">
        <v>0.5</v>
      </c>
      <c r="X78" s="153"/>
    </row>
    <row r="79" spans="11:24">
      <c r="K79" s="76" t="s">
        <v>505</v>
      </c>
      <c r="L79" s="77" t="s">
        <v>506</v>
      </c>
      <c r="M79" s="78" t="s">
        <v>507</v>
      </c>
      <c r="N79" s="79" t="s">
        <v>505</v>
      </c>
      <c r="O79" s="80" t="s">
        <v>508</v>
      </c>
      <c r="P79" s="81" t="s">
        <v>509</v>
      </c>
      <c r="Q79" s="79" t="s">
        <v>671</v>
      </c>
      <c r="R79" s="81" t="s">
        <v>672</v>
      </c>
      <c r="S79" s="82" t="s">
        <v>497</v>
      </c>
      <c r="T79" s="83">
        <v>0.3</v>
      </c>
      <c r="U79" s="83">
        <v>0.3</v>
      </c>
      <c r="V79" s="83">
        <v>0.4</v>
      </c>
      <c r="W79" s="83">
        <v>0.5</v>
      </c>
      <c r="X79" s="153"/>
    </row>
    <row r="80" spans="11:24">
      <c r="K80" s="76" t="s">
        <v>505</v>
      </c>
      <c r="L80" s="77" t="s">
        <v>506</v>
      </c>
      <c r="M80" s="78" t="s">
        <v>507</v>
      </c>
      <c r="N80" s="79" t="s">
        <v>552</v>
      </c>
      <c r="O80" s="80" t="s">
        <v>553</v>
      </c>
      <c r="P80" s="81" t="s">
        <v>554</v>
      </c>
      <c r="Q80" s="79" t="s">
        <v>673</v>
      </c>
      <c r="R80" s="81" t="s">
        <v>674</v>
      </c>
      <c r="S80" s="82" t="s">
        <v>497</v>
      </c>
      <c r="T80" s="83">
        <v>0.3</v>
      </c>
      <c r="U80" s="83">
        <v>0.3</v>
      </c>
      <c r="V80" s="83">
        <v>0.4</v>
      </c>
      <c r="W80" s="83">
        <v>0.5</v>
      </c>
      <c r="X80" s="153"/>
    </row>
    <row r="81" spans="11:24">
      <c r="K81" s="76" t="s">
        <v>505</v>
      </c>
      <c r="L81" s="77" t="s">
        <v>506</v>
      </c>
      <c r="M81" s="78" t="s">
        <v>507</v>
      </c>
      <c r="N81" s="79" t="s">
        <v>487</v>
      </c>
      <c r="O81" s="80" t="s">
        <v>521</v>
      </c>
      <c r="P81" s="81" t="s">
        <v>522</v>
      </c>
      <c r="Q81" s="79" t="s">
        <v>675</v>
      </c>
      <c r="R81" s="81" t="s">
        <v>676</v>
      </c>
      <c r="S81" s="82" t="s">
        <v>497</v>
      </c>
      <c r="T81" s="83">
        <v>0.3</v>
      </c>
      <c r="U81" s="83">
        <v>0.3</v>
      </c>
      <c r="V81" s="83">
        <v>0.4</v>
      </c>
      <c r="W81" s="83">
        <v>0.5</v>
      </c>
      <c r="X81" s="153"/>
    </row>
    <row r="82" spans="11:24">
      <c r="K82" s="76" t="s">
        <v>505</v>
      </c>
      <c r="L82" s="77" t="s">
        <v>506</v>
      </c>
      <c r="M82" s="78" t="s">
        <v>507</v>
      </c>
      <c r="N82" s="79" t="s">
        <v>505</v>
      </c>
      <c r="O82" s="80" t="s">
        <v>508</v>
      </c>
      <c r="P82" s="81" t="s">
        <v>509</v>
      </c>
      <c r="Q82" s="79" t="s">
        <v>677</v>
      </c>
      <c r="R82" s="81" t="s">
        <v>678</v>
      </c>
      <c r="S82" s="82" t="s">
        <v>497</v>
      </c>
      <c r="T82" s="83">
        <v>0.3</v>
      </c>
      <c r="U82" s="83">
        <v>0.3</v>
      </c>
      <c r="V82" s="83">
        <v>0.4</v>
      </c>
      <c r="W82" s="83">
        <v>0.5</v>
      </c>
      <c r="X82" s="153"/>
    </row>
    <row r="83" spans="11:24">
      <c r="K83" s="76" t="s">
        <v>505</v>
      </c>
      <c r="L83" s="77" t="s">
        <v>506</v>
      </c>
      <c r="M83" s="78" t="s">
        <v>507</v>
      </c>
      <c r="N83" s="79" t="s">
        <v>619</v>
      </c>
      <c r="O83" s="80" t="s">
        <v>620</v>
      </c>
      <c r="P83" s="81" t="s">
        <v>621</v>
      </c>
      <c r="Q83" s="79" t="s">
        <v>679</v>
      </c>
      <c r="R83" s="81" t="s">
        <v>680</v>
      </c>
      <c r="S83" s="82" t="s">
        <v>497</v>
      </c>
      <c r="T83" s="83">
        <v>0.4</v>
      </c>
      <c r="U83" s="83">
        <v>0.4</v>
      </c>
      <c r="V83" s="83">
        <v>0.5</v>
      </c>
      <c r="W83" s="83">
        <v>0.6</v>
      </c>
      <c r="X83" s="153"/>
    </row>
    <row r="84" spans="11:24">
      <c r="K84" s="76" t="s">
        <v>487</v>
      </c>
      <c r="L84" s="77" t="s">
        <v>488</v>
      </c>
      <c r="M84" s="78" t="s">
        <v>489</v>
      </c>
      <c r="N84" s="79" t="s">
        <v>547</v>
      </c>
      <c r="O84" s="80" t="s">
        <v>548</v>
      </c>
      <c r="P84" s="81" t="s">
        <v>549</v>
      </c>
      <c r="Q84" s="79" t="s">
        <v>681</v>
      </c>
      <c r="R84" s="81" t="s">
        <v>682</v>
      </c>
      <c r="S84" s="82" t="s">
        <v>497</v>
      </c>
      <c r="T84" s="83">
        <v>0</v>
      </c>
      <c r="U84" s="83">
        <v>0</v>
      </c>
      <c r="V84" s="83">
        <v>0</v>
      </c>
      <c r="W84" s="83">
        <v>0</v>
      </c>
      <c r="X84" s="153"/>
    </row>
    <row r="85" spans="11:24">
      <c r="K85" s="76" t="s">
        <v>505</v>
      </c>
      <c r="L85" s="77" t="s">
        <v>506</v>
      </c>
      <c r="M85" s="78" t="s">
        <v>507</v>
      </c>
      <c r="N85" s="79" t="s">
        <v>552</v>
      </c>
      <c r="O85" s="80" t="s">
        <v>553</v>
      </c>
      <c r="P85" s="81" t="s">
        <v>554</v>
      </c>
      <c r="Q85" s="79" t="s">
        <v>683</v>
      </c>
      <c r="R85" s="81" t="s">
        <v>684</v>
      </c>
      <c r="S85" s="82" t="s">
        <v>497</v>
      </c>
      <c r="T85" s="83">
        <v>0.4</v>
      </c>
      <c r="U85" s="83">
        <v>0.4</v>
      </c>
      <c r="V85" s="83">
        <v>0.5</v>
      </c>
      <c r="W85" s="83">
        <v>0.6</v>
      </c>
      <c r="X85" s="153"/>
    </row>
    <row r="86" spans="11:24">
      <c r="K86" s="76" t="s">
        <v>505</v>
      </c>
      <c r="L86" s="77" t="s">
        <v>506</v>
      </c>
      <c r="M86" s="78" t="s">
        <v>507</v>
      </c>
      <c r="N86" s="79" t="s">
        <v>505</v>
      </c>
      <c r="O86" s="80" t="s">
        <v>508</v>
      </c>
      <c r="P86" s="81" t="s">
        <v>509</v>
      </c>
      <c r="Q86" s="79" t="s">
        <v>685</v>
      </c>
      <c r="R86" s="81" t="s">
        <v>686</v>
      </c>
      <c r="S86" s="82" t="s">
        <v>497</v>
      </c>
      <c r="T86" s="83">
        <v>0.3</v>
      </c>
      <c r="U86" s="83">
        <v>0.3</v>
      </c>
      <c r="V86" s="83">
        <v>0.4</v>
      </c>
      <c r="W86" s="83">
        <v>0.5</v>
      </c>
      <c r="X86" s="153"/>
    </row>
    <row r="87" spans="11:24">
      <c r="K87" s="76" t="s">
        <v>487</v>
      </c>
      <c r="L87" s="77" t="s">
        <v>488</v>
      </c>
      <c r="M87" s="78" t="s">
        <v>489</v>
      </c>
      <c r="N87" s="79" t="s">
        <v>547</v>
      </c>
      <c r="O87" s="80" t="s">
        <v>548</v>
      </c>
      <c r="P87" s="81" t="s">
        <v>549</v>
      </c>
      <c r="Q87" s="79">
        <v>208</v>
      </c>
      <c r="R87" s="81" t="s">
        <v>687</v>
      </c>
      <c r="S87" s="82" t="s">
        <v>497</v>
      </c>
      <c r="T87" s="83">
        <v>0</v>
      </c>
      <c r="U87" s="83">
        <v>0</v>
      </c>
      <c r="V87" s="83">
        <v>0</v>
      </c>
      <c r="W87" s="83">
        <v>0</v>
      </c>
      <c r="X87" s="153"/>
    </row>
    <row r="88" spans="11:24">
      <c r="K88" s="76" t="s">
        <v>487</v>
      </c>
      <c r="L88" s="77" t="s">
        <v>488</v>
      </c>
      <c r="M88" s="78" t="s">
        <v>489</v>
      </c>
      <c r="N88" s="79" t="s">
        <v>547</v>
      </c>
      <c r="O88" s="80" t="s">
        <v>548</v>
      </c>
      <c r="P88" s="81" t="s">
        <v>549</v>
      </c>
      <c r="Q88" s="79" t="s">
        <v>688</v>
      </c>
      <c r="R88" s="81" t="s">
        <v>689</v>
      </c>
      <c r="S88" s="82" t="s">
        <v>497</v>
      </c>
      <c r="T88" s="83">
        <v>0</v>
      </c>
      <c r="U88" s="83">
        <v>0</v>
      </c>
      <c r="V88" s="83">
        <v>0</v>
      </c>
      <c r="W88" s="83">
        <v>0</v>
      </c>
      <c r="X88" s="153"/>
    </row>
    <row r="89" spans="11:24">
      <c r="K89" s="76" t="s">
        <v>505</v>
      </c>
      <c r="L89" s="77" t="s">
        <v>506</v>
      </c>
      <c r="M89" s="78" t="s">
        <v>507</v>
      </c>
      <c r="N89" s="79">
        <v>10</v>
      </c>
      <c r="O89" s="80" t="s">
        <v>541</v>
      </c>
      <c r="P89" s="81" t="s">
        <v>542</v>
      </c>
      <c r="Q89" s="79" t="s">
        <v>690</v>
      </c>
      <c r="R89" s="81" t="s">
        <v>691</v>
      </c>
      <c r="S89" s="82" t="s">
        <v>497</v>
      </c>
      <c r="T89" s="83">
        <v>0.3</v>
      </c>
      <c r="U89" s="83">
        <v>0.3</v>
      </c>
      <c r="V89" s="83">
        <v>0.4</v>
      </c>
      <c r="W89" s="83">
        <v>0.5</v>
      </c>
      <c r="X89" s="153"/>
    </row>
    <row r="90" spans="11:24">
      <c r="K90" s="76" t="s">
        <v>505</v>
      </c>
      <c r="L90" s="77" t="s">
        <v>506</v>
      </c>
      <c r="M90" s="78" t="s">
        <v>507</v>
      </c>
      <c r="N90" s="79" t="s">
        <v>573</v>
      </c>
      <c r="O90" s="80" t="s">
        <v>574</v>
      </c>
      <c r="P90" s="81" t="s">
        <v>575</v>
      </c>
      <c r="Q90" s="79" t="s">
        <v>692</v>
      </c>
      <c r="R90" s="81" t="s">
        <v>693</v>
      </c>
      <c r="S90" s="82" t="s">
        <v>497</v>
      </c>
      <c r="T90" s="83">
        <v>0.3</v>
      </c>
      <c r="U90" s="83">
        <v>0.3</v>
      </c>
      <c r="V90" s="83">
        <v>0.4</v>
      </c>
      <c r="W90" s="83">
        <v>0.5</v>
      </c>
      <c r="X90" s="153"/>
    </row>
    <row r="91" spans="11:24">
      <c r="K91" s="76" t="s">
        <v>505</v>
      </c>
      <c r="L91" s="77" t="s">
        <v>506</v>
      </c>
      <c r="M91" s="78" t="s">
        <v>507</v>
      </c>
      <c r="N91" s="79" t="s">
        <v>487</v>
      </c>
      <c r="O91" s="80" t="s">
        <v>521</v>
      </c>
      <c r="P91" s="81" t="s">
        <v>522</v>
      </c>
      <c r="Q91" s="79">
        <v>167</v>
      </c>
      <c r="R91" s="81" t="s">
        <v>694</v>
      </c>
      <c r="S91" s="82" t="s">
        <v>497</v>
      </c>
      <c r="T91" s="83">
        <v>0.3</v>
      </c>
      <c r="U91" s="83">
        <v>0.3</v>
      </c>
      <c r="V91" s="83">
        <v>0.4</v>
      </c>
      <c r="W91" s="83">
        <v>0.5</v>
      </c>
      <c r="X91" s="153"/>
    </row>
    <row r="92" spans="11:24">
      <c r="K92" s="76" t="s">
        <v>505</v>
      </c>
      <c r="L92" s="77" t="s">
        <v>506</v>
      </c>
      <c r="M92" s="78" t="s">
        <v>507</v>
      </c>
      <c r="N92" s="79" t="s">
        <v>552</v>
      </c>
      <c r="O92" s="80" t="s">
        <v>553</v>
      </c>
      <c r="P92" s="81" t="s">
        <v>554</v>
      </c>
      <c r="Q92" s="79" t="s">
        <v>695</v>
      </c>
      <c r="R92" s="81" t="s">
        <v>696</v>
      </c>
      <c r="S92" s="82" t="s">
        <v>497</v>
      </c>
      <c r="T92" s="83">
        <v>0.4</v>
      </c>
      <c r="U92" s="83">
        <v>0.4</v>
      </c>
      <c r="V92" s="83">
        <v>0.5</v>
      </c>
      <c r="W92" s="83">
        <v>0.6</v>
      </c>
      <c r="X92" s="153"/>
    </row>
    <row r="93" spans="11:24">
      <c r="K93" s="76" t="s">
        <v>487</v>
      </c>
      <c r="L93" s="77" t="s">
        <v>488</v>
      </c>
      <c r="M93" s="78" t="s">
        <v>489</v>
      </c>
      <c r="N93" s="79" t="s">
        <v>547</v>
      </c>
      <c r="O93" s="80" t="s">
        <v>548</v>
      </c>
      <c r="P93" s="81" t="s">
        <v>549</v>
      </c>
      <c r="Q93" s="79" t="s">
        <v>697</v>
      </c>
      <c r="R93" s="81" t="s">
        <v>698</v>
      </c>
      <c r="S93" s="82" t="s">
        <v>497</v>
      </c>
      <c r="T93" s="83">
        <v>0</v>
      </c>
      <c r="U93" s="83">
        <v>0</v>
      </c>
      <c r="V93" s="83">
        <v>0</v>
      </c>
      <c r="W93" s="83">
        <v>0</v>
      </c>
      <c r="X93" s="153"/>
    </row>
    <row r="94" spans="11:24">
      <c r="K94" s="76" t="s">
        <v>505</v>
      </c>
      <c r="L94" s="77" t="s">
        <v>506</v>
      </c>
      <c r="M94" s="78" t="s">
        <v>507</v>
      </c>
      <c r="N94" s="79" t="s">
        <v>487</v>
      </c>
      <c r="O94" s="80" t="s">
        <v>521</v>
      </c>
      <c r="P94" s="81" t="s">
        <v>522</v>
      </c>
      <c r="Q94" s="79" t="s">
        <v>699</v>
      </c>
      <c r="R94" s="81" t="s">
        <v>700</v>
      </c>
      <c r="S94" s="82" t="s">
        <v>497</v>
      </c>
      <c r="T94" s="83">
        <v>0.3</v>
      </c>
      <c r="U94" s="83">
        <v>0.3</v>
      </c>
      <c r="V94" s="83">
        <v>0.4</v>
      </c>
      <c r="W94" s="83">
        <v>0.5</v>
      </c>
      <c r="X94" s="153"/>
    </row>
    <row r="95" spans="11:24">
      <c r="K95" s="76" t="s">
        <v>505</v>
      </c>
      <c r="L95" s="77" t="s">
        <v>506</v>
      </c>
      <c r="M95" s="78" t="s">
        <v>507</v>
      </c>
      <c r="N95" s="79" t="s">
        <v>487</v>
      </c>
      <c r="O95" s="80" t="s">
        <v>521</v>
      </c>
      <c r="P95" s="81" t="s">
        <v>522</v>
      </c>
      <c r="Q95" s="79">
        <v>198</v>
      </c>
      <c r="R95" s="81" t="s">
        <v>701</v>
      </c>
      <c r="S95" s="82" t="s">
        <v>497</v>
      </c>
      <c r="T95" s="83">
        <v>0.3</v>
      </c>
      <c r="U95" s="83">
        <v>0.3</v>
      </c>
      <c r="V95" s="83">
        <v>0.4</v>
      </c>
      <c r="W95" s="83">
        <v>0.5</v>
      </c>
      <c r="X95" s="153"/>
    </row>
    <row r="96" spans="11:24">
      <c r="K96" s="76" t="s">
        <v>505</v>
      </c>
      <c r="L96" s="77" t="s">
        <v>506</v>
      </c>
      <c r="M96" s="78" t="s">
        <v>507</v>
      </c>
      <c r="N96" s="79" t="s">
        <v>487</v>
      </c>
      <c r="O96" s="80" t="s">
        <v>521</v>
      </c>
      <c r="P96" s="81" t="s">
        <v>522</v>
      </c>
      <c r="Q96" s="79" t="s">
        <v>702</v>
      </c>
      <c r="R96" s="81" t="s">
        <v>703</v>
      </c>
      <c r="S96" s="82" t="s">
        <v>497</v>
      </c>
      <c r="T96" s="83">
        <v>0.3</v>
      </c>
      <c r="U96" s="83">
        <v>0.3</v>
      </c>
      <c r="V96" s="83">
        <v>0.4</v>
      </c>
      <c r="W96" s="83">
        <v>0.5</v>
      </c>
      <c r="X96" s="153"/>
    </row>
    <row r="97" spans="11:24">
      <c r="K97" s="76" t="s">
        <v>505</v>
      </c>
      <c r="L97" s="77" t="s">
        <v>506</v>
      </c>
      <c r="M97" s="78" t="s">
        <v>507</v>
      </c>
      <c r="N97" s="79" t="s">
        <v>487</v>
      </c>
      <c r="O97" s="80" t="s">
        <v>521</v>
      </c>
      <c r="P97" s="81" t="s">
        <v>522</v>
      </c>
      <c r="Q97" s="79">
        <v>168</v>
      </c>
      <c r="R97" s="81" t="s">
        <v>704</v>
      </c>
      <c r="S97" s="82" t="s">
        <v>497</v>
      </c>
      <c r="T97" s="83">
        <v>0.3</v>
      </c>
      <c r="U97" s="83">
        <v>0.3</v>
      </c>
      <c r="V97" s="83">
        <v>0.4</v>
      </c>
      <c r="W97" s="83">
        <v>0.5</v>
      </c>
      <c r="X97" s="153"/>
    </row>
    <row r="98" spans="11:24">
      <c r="K98" s="76" t="s">
        <v>487</v>
      </c>
      <c r="L98" s="77" t="s">
        <v>488</v>
      </c>
      <c r="M98" s="78" t="s">
        <v>489</v>
      </c>
      <c r="N98" s="79" t="s">
        <v>547</v>
      </c>
      <c r="O98" s="80" t="s">
        <v>548</v>
      </c>
      <c r="P98" s="81" t="s">
        <v>549</v>
      </c>
      <c r="Q98" s="79" t="s">
        <v>705</v>
      </c>
      <c r="R98" s="81" t="s">
        <v>706</v>
      </c>
      <c r="S98" s="82" t="s">
        <v>497</v>
      </c>
      <c r="T98" s="83">
        <v>0</v>
      </c>
      <c r="U98" s="83">
        <v>0</v>
      </c>
      <c r="V98" s="83">
        <v>0</v>
      </c>
      <c r="W98" s="83">
        <v>0</v>
      </c>
      <c r="X98" s="153"/>
    </row>
    <row r="99" spans="11:24">
      <c r="K99" s="76" t="s">
        <v>487</v>
      </c>
      <c r="L99" s="77" t="s">
        <v>488</v>
      </c>
      <c r="M99" s="78" t="s">
        <v>489</v>
      </c>
      <c r="N99" s="79" t="s">
        <v>547</v>
      </c>
      <c r="O99" s="80" t="s">
        <v>548</v>
      </c>
      <c r="P99" s="81" t="s">
        <v>549</v>
      </c>
      <c r="Q99" s="79" t="s">
        <v>707</v>
      </c>
      <c r="R99" s="81" t="s">
        <v>708</v>
      </c>
      <c r="S99" s="82" t="s">
        <v>497</v>
      </c>
      <c r="T99" s="83">
        <v>0</v>
      </c>
      <c r="U99" s="83">
        <v>0</v>
      </c>
      <c r="V99" s="83">
        <v>0</v>
      </c>
      <c r="W99" s="83">
        <v>0</v>
      </c>
      <c r="X99" s="153"/>
    </row>
    <row r="100" spans="11:24">
      <c r="K100" s="76" t="s">
        <v>505</v>
      </c>
      <c r="L100" s="77" t="s">
        <v>506</v>
      </c>
      <c r="M100" s="78" t="s">
        <v>507</v>
      </c>
      <c r="N100" s="79" t="s">
        <v>573</v>
      </c>
      <c r="O100" s="80" t="s">
        <v>574</v>
      </c>
      <c r="P100" s="81" t="s">
        <v>575</v>
      </c>
      <c r="Q100" s="79" t="s">
        <v>709</v>
      </c>
      <c r="R100" s="81" t="s">
        <v>710</v>
      </c>
      <c r="S100" s="82" t="s">
        <v>497</v>
      </c>
      <c r="T100" s="83">
        <v>0.3</v>
      </c>
      <c r="U100" s="83">
        <v>0.3</v>
      </c>
      <c r="V100" s="83">
        <v>0.4</v>
      </c>
      <c r="W100" s="83">
        <v>0.5</v>
      </c>
      <c r="X100" s="153"/>
    </row>
    <row r="101" spans="11:24">
      <c r="K101" s="76" t="s">
        <v>505</v>
      </c>
      <c r="L101" s="77" t="s">
        <v>506</v>
      </c>
      <c r="M101" s="78" t="s">
        <v>507</v>
      </c>
      <c r="N101" s="79" t="s">
        <v>568</v>
      </c>
      <c r="O101" s="80" t="s">
        <v>569</v>
      </c>
      <c r="P101" s="81" t="s">
        <v>570</v>
      </c>
      <c r="Q101" s="79" t="s">
        <v>711</v>
      </c>
      <c r="R101" s="81" t="s">
        <v>712</v>
      </c>
      <c r="S101" s="82" t="s">
        <v>497</v>
      </c>
      <c r="T101" s="83">
        <v>0.3</v>
      </c>
      <c r="U101" s="83">
        <v>0.3</v>
      </c>
      <c r="V101" s="83">
        <v>0.4</v>
      </c>
      <c r="W101" s="83">
        <v>0.5</v>
      </c>
      <c r="X101" s="153"/>
    </row>
    <row r="102" spans="11:24">
      <c r="K102" s="76" t="s">
        <v>505</v>
      </c>
      <c r="L102" s="77" t="s">
        <v>506</v>
      </c>
      <c r="M102" s="78" t="s">
        <v>507</v>
      </c>
      <c r="N102" s="79" t="s">
        <v>487</v>
      </c>
      <c r="O102" s="80" t="s">
        <v>521</v>
      </c>
      <c r="P102" s="81" t="s">
        <v>522</v>
      </c>
      <c r="Q102" s="79">
        <v>169</v>
      </c>
      <c r="R102" s="81" t="s">
        <v>713</v>
      </c>
      <c r="S102" s="82" t="s">
        <v>497</v>
      </c>
      <c r="T102" s="83">
        <v>0.3</v>
      </c>
      <c r="U102" s="83">
        <v>0.3</v>
      </c>
      <c r="V102" s="83">
        <v>0.4</v>
      </c>
      <c r="W102" s="83">
        <v>0.5</v>
      </c>
      <c r="X102" s="153"/>
    </row>
    <row r="103" spans="11:24">
      <c r="K103" s="76" t="s">
        <v>487</v>
      </c>
      <c r="L103" s="77" t="s">
        <v>488</v>
      </c>
      <c r="M103" s="78" t="s">
        <v>489</v>
      </c>
      <c r="N103" s="79">
        <v>11</v>
      </c>
      <c r="O103" s="80" t="s">
        <v>490</v>
      </c>
      <c r="P103" s="81" t="s">
        <v>491</v>
      </c>
      <c r="Q103" s="79" t="s">
        <v>714</v>
      </c>
      <c r="R103" s="81" t="s">
        <v>715</v>
      </c>
      <c r="S103" s="82" t="s">
        <v>7</v>
      </c>
      <c r="T103" s="83">
        <v>0</v>
      </c>
      <c r="U103" s="83">
        <v>0.15</v>
      </c>
      <c r="V103" s="83">
        <v>0.25</v>
      </c>
      <c r="W103" s="83">
        <v>0.35</v>
      </c>
      <c r="X103" s="153"/>
    </row>
    <row r="104" spans="11:24">
      <c r="K104" s="76" t="s">
        <v>505</v>
      </c>
      <c r="L104" s="77" t="s">
        <v>506</v>
      </c>
      <c r="M104" s="78" t="s">
        <v>507</v>
      </c>
      <c r="N104" s="79" t="s">
        <v>573</v>
      </c>
      <c r="O104" s="80" t="s">
        <v>574</v>
      </c>
      <c r="P104" s="81" t="s">
        <v>575</v>
      </c>
      <c r="Q104" s="79">
        <v>212</v>
      </c>
      <c r="R104" s="81" t="s">
        <v>716</v>
      </c>
      <c r="S104" s="82" t="s">
        <v>497</v>
      </c>
      <c r="T104" s="83">
        <v>0.3</v>
      </c>
      <c r="U104" s="83">
        <v>0.3</v>
      </c>
      <c r="V104" s="83">
        <v>0.4</v>
      </c>
      <c r="W104" s="83">
        <v>0.5</v>
      </c>
      <c r="X104" s="153"/>
    </row>
    <row r="105" spans="11:24">
      <c r="K105" s="76" t="s">
        <v>505</v>
      </c>
      <c r="L105" s="77" t="s">
        <v>506</v>
      </c>
      <c r="M105" s="78" t="s">
        <v>507</v>
      </c>
      <c r="N105" s="79" t="s">
        <v>573</v>
      </c>
      <c r="O105" s="80" t="s">
        <v>574</v>
      </c>
      <c r="P105" s="81" t="s">
        <v>575</v>
      </c>
      <c r="Q105" s="79">
        <v>170</v>
      </c>
      <c r="R105" s="81" t="s">
        <v>717</v>
      </c>
      <c r="S105" s="82" t="s">
        <v>497</v>
      </c>
      <c r="T105" s="83">
        <v>0.3</v>
      </c>
      <c r="U105" s="83">
        <v>0.3</v>
      </c>
      <c r="V105" s="83">
        <v>0.4</v>
      </c>
      <c r="W105" s="83">
        <v>0.5</v>
      </c>
      <c r="X105" s="153"/>
    </row>
    <row r="106" spans="11:24">
      <c r="K106" s="76" t="s">
        <v>505</v>
      </c>
      <c r="L106" s="77" t="s">
        <v>506</v>
      </c>
      <c r="M106" s="78" t="s">
        <v>507</v>
      </c>
      <c r="N106" s="79" t="s">
        <v>568</v>
      </c>
      <c r="O106" s="80" t="s">
        <v>569</v>
      </c>
      <c r="P106" s="81" t="s">
        <v>570</v>
      </c>
      <c r="Q106" s="79" t="s">
        <v>718</v>
      </c>
      <c r="R106" s="81" t="s">
        <v>719</v>
      </c>
      <c r="S106" s="82" t="s">
        <v>497</v>
      </c>
      <c r="T106" s="83">
        <v>0.3</v>
      </c>
      <c r="U106" s="83">
        <v>0.3</v>
      </c>
      <c r="V106" s="83">
        <v>0.4</v>
      </c>
      <c r="W106" s="83">
        <v>0.5</v>
      </c>
      <c r="X106" s="153"/>
    </row>
    <row r="107" spans="11:24">
      <c r="K107" s="76" t="s">
        <v>505</v>
      </c>
      <c r="L107" s="77" t="s">
        <v>506</v>
      </c>
      <c r="M107" s="78" t="s">
        <v>507</v>
      </c>
      <c r="N107" s="79" t="s">
        <v>573</v>
      </c>
      <c r="O107" s="80" t="s">
        <v>574</v>
      </c>
      <c r="P107" s="81" t="s">
        <v>575</v>
      </c>
      <c r="Q107" s="79">
        <v>199</v>
      </c>
      <c r="R107" s="81" t="s">
        <v>720</v>
      </c>
      <c r="S107" s="82" t="s">
        <v>497</v>
      </c>
      <c r="T107" s="83">
        <v>0.3</v>
      </c>
      <c r="U107" s="83">
        <v>0.3</v>
      </c>
      <c r="V107" s="83">
        <v>0.4</v>
      </c>
      <c r="W107" s="83">
        <v>0.5</v>
      </c>
      <c r="X107" s="153"/>
    </row>
    <row r="108" spans="11:24">
      <c r="K108" s="76" t="s">
        <v>487</v>
      </c>
      <c r="L108" s="77" t="s">
        <v>488</v>
      </c>
      <c r="M108" s="78" t="s">
        <v>489</v>
      </c>
      <c r="N108" s="79" t="s">
        <v>547</v>
      </c>
      <c r="O108" s="80" t="s">
        <v>548</v>
      </c>
      <c r="P108" s="81" t="s">
        <v>549</v>
      </c>
      <c r="Q108" s="79" t="s">
        <v>721</v>
      </c>
      <c r="R108" s="81" t="s">
        <v>722</v>
      </c>
      <c r="S108" s="82" t="s">
        <v>497</v>
      </c>
      <c r="T108" s="83">
        <v>0</v>
      </c>
      <c r="U108" s="83">
        <v>0</v>
      </c>
      <c r="V108" s="83">
        <v>0</v>
      </c>
      <c r="W108" s="83">
        <v>0</v>
      </c>
      <c r="X108" s="153"/>
    </row>
    <row r="109" spans="11:24">
      <c r="K109" s="76" t="s">
        <v>505</v>
      </c>
      <c r="L109" s="77" t="s">
        <v>506</v>
      </c>
      <c r="M109" s="78" t="s">
        <v>507</v>
      </c>
      <c r="N109" s="79" t="s">
        <v>505</v>
      </c>
      <c r="O109" s="80" t="s">
        <v>508</v>
      </c>
      <c r="P109" s="81" t="s">
        <v>509</v>
      </c>
      <c r="Q109" s="79" t="s">
        <v>723</v>
      </c>
      <c r="R109" s="81" t="s">
        <v>724</v>
      </c>
      <c r="S109" s="82" t="s">
        <v>497</v>
      </c>
      <c r="T109" s="83">
        <v>0.3</v>
      </c>
      <c r="U109" s="83">
        <v>0.3</v>
      </c>
      <c r="V109" s="83">
        <v>0.4</v>
      </c>
      <c r="W109" s="83">
        <v>0.5</v>
      </c>
      <c r="X109" s="153"/>
    </row>
    <row r="110" spans="11:24">
      <c r="K110" s="76" t="s">
        <v>505</v>
      </c>
      <c r="L110" s="77" t="s">
        <v>506</v>
      </c>
      <c r="M110" s="78" t="s">
        <v>507</v>
      </c>
      <c r="N110" s="79" t="s">
        <v>552</v>
      </c>
      <c r="O110" s="80" t="s">
        <v>553</v>
      </c>
      <c r="P110" s="81" t="s">
        <v>554</v>
      </c>
      <c r="Q110" s="79" t="s">
        <v>725</v>
      </c>
      <c r="R110" s="81" t="s">
        <v>726</v>
      </c>
      <c r="S110" s="82" t="s">
        <v>497</v>
      </c>
      <c r="T110" s="83">
        <v>0.4</v>
      </c>
      <c r="U110" s="83">
        <v>0.4</v>
      </c>
      <c r="V110" s="83">
        <v>0.5</v>
      </c>
      <c r="W110" s="83">
        <v>0.6</v>
      </c>
      <c r="X110" s="153"/>
    </row>
    <row r="111" spans="11:24">
      <c r="K111" s="76" t="s">
        <v>505</v>
      </c>
      <c r="L111" s="77" t="s">
        <v>506</v>
      </c>
      <c r="M111" s="78" t="s">
        <v>507</v>
      </c>
      <c r="N111" s="79" t="s">
        <v>505</v>
      </c>
      <c r="O111" s="80" t="s">
        <v>508</v>
      </c>
      <c r="P111" s="81" t="s">
        <v>509</v>
      </c>
      <c r="Q111" s="79" t="s">
        <v>727</v>
      </c>
      <c r="R111" s="81" t="s">
        <v>728</v>
      </c>
      <c r="S111" s="82" t="s">
        <v>497</v>
      </c>
      <c r="T111" s="83">
        <v>0.3</v>
      </c>
      <c r="U111" s="83">
        <v>0.3</v>
      </c>
      <c r="V111" s="83">
        <v>0.4</v>
      </c>
      <c r="W111" s="83">
        <v>0.5</v>
      </c>
      <c r="X111" s="153"/>
    </row>
    <row r="112" spans="11:24">
      <c r="K112" s="76" t="s">
        <v>505</v>
      </c>
      <c r="L112" s="77" t="s">
        <v>506</v>
      </c>
      <c r="M112" s="78" t="s">
        <v>507</v>
      </c>
      <c r="N112" s="79" t="s">
        <v>568</v>
      </c>
      <c r="O112" s="80" t="s">
        <v>569</v>
      </c>
      <c r="P112" s="81" t="s">
        <v>570</v>
      </c>
      <c r="Q112" s="79" t="s">
        <v>729</v>
      </c>
      <c r="R112" s="81" t="s">
        <v>730</v>
      </c>
      <c r="S112" s="82" t="s">
        <v>497</v>
      </c>
      <c r="T112" s="83">
        <v>0.3</v>
      </c>
      <c r="U112" s="83">
        <v>0.3</v>
      </c>
      <c r="V112" s="83">
        <v>0.4</v>
      </c>
      <c r="W112" s="83">
        <v>0.5</v>
      </c>
      <c r="X112" s="153"/>
    </row>
    <row r="113" spans="11:24">
      <c r="K113" s="76" t="s">
        <v>487</v>
      </c>
      <c r="L113" s="77" t="s">
        <v>488</v>
      </c>
      <c r="M113" s="78" t="s">
        <v>489</v>
      </c>
      <c r="N113" s="79" t="s">
        <v>533</v>
      </c>
      <c r="O113" s="80" t="s">
        <v>534</v>
      </c>
      <c r="P113" s="81" t="s">
        <v>535</v>
      </c>
      <c r="Q113" s="79" t="s">
        <v>731</v>
      </c>
      <c r="R113" s="81" t="s">
        <v>732</v>
      </c>
      <c r="S113" s="82" t="s">
        <v>7</v>
      </c>
      <c r="T113" s="83">
        <v>0</v>
      </c>
      <c r="U113" s="83">
        <v>0.15</v>
      </c>
      <c r="V113" s="83">
        <v>0.25</v>
      </c>
      <c r="W113" s="83">
        <v>0.35</v>
      </c>
      <c r="X113" s="153"/>
    </row>
    <row r="114" spans="11:24">
      <c r="K114" s="76" t="s">
        <v>505</v>
      </c>
      <c r="L114" s="77" t="s">
        <v>506</v>
      </c>
      <c r="M114" s="78" t="s">
        <v>507</v>
      </c>
      <c r="N114" s="79" t="s">
        <v>552</v>
      </c>
      <c r="O114" s="80" t="s">
        <v>553</v>
      </c>
      <c r="P114" s="81" t="s">
        <v>554</v>
      </c>
      <c r="Q114" s="79" t="s">
        <v>733</v>
      </c>
      <c r="R114" s="81" t="s">
        <v>734</v>
      </c>
      <c r="S114" s="82" t="s">
        <v>497</v>
      </c>
      <c r="T114" s="83">
        <v>0.4</v>
      </c>
      <c r="U114" s="83">
        <v>0.4</v>
      </c>
      <c r="V114" s="83">
        <v>0.5</v>
      </c>
      <c r="W114" s="83">
        <v>0.6</v>
      </c>
      <c r="X114" s="153"/>
    </row>
    <row r="115" spans="11:24">
      <c r="K115" s="76" t="s">
        <v>487</v>
      </c>
      <c r="L115" s="77" t="s">
        <v>488</v>
      </c>
      <c r="M115" s="78" t="s">
        <v>489</v>
      </c>
      <c r="N115" s="79">
        <v>11</v>
      </c>
      <c r="O115" s="80" t="s">
        <v>490</v>
      </c>
      <c r="P115" s="81" t="s">
        <v>491</v>
      </c>
      <c r="Q115" s="79" t="s">
        <v>735</v>
      </c>
      <c r="R115" s="81" t="s">
        <v>736</v>
      </c>
      <c r="S115" s="82" t="s">
        <v>7</v>
      </c>
      <c r="T115" s="83">
        <v>0</v>
      </c>
      <c r="U115" s="83">
        <v>0.15</v>
      </c>
      <c r="V115" s="83">
        <v>0.25</v>
      </c>
      <c r="W115" s="83">
        <v>0.35</v>
      </c>
      <c r="X115" s="153"/>
    </row>
    <row r="116" spans="11:24">
      <c r="K116" s="76" t="s">
        <v>505</v>
      </c>
      <c r="L116" s="77" t="s">
        <v>506</v>
      </c>
      <c r="M116" s="78" t="s">
        <v>507</v>
      </c>
      <c r="N116" s="79" t="s">
        <v>573</v>
      </c>
      <c r="O116" s="80" t="s">
        <v>574</v>
      </c>
      <c r="P116" s="81" t="s">
        <v>575</v>
      </c>
      <c r="Q116" s="79" t="s">
        <v>737</v>
      </c>
      <c r="R116" s="81" t="s">
        <v>738</v>
      </c>
      <c r="S116" s="82" t="s">
        <v>497</v>
      </c>
      <c r="T116" s="83">
        <v>0.3</v>
      </c>
      <c r="U116" s="83">
        <v>0.3</v>
      </c>
      <c r="V116" s="83">
        <v>0.4</v>
      </c>
      <c r="W116" s="83">
        <v>0.5</v>
      </c>
      <c r="X116" s="153"/>
    </row>
    <row r="117" spans="11:24">
      <c r="K117" s="76" t="s">
        <v>505</v>
      </c>
      <c r="L117" s="77" t="s">
        <v>506</v>
      </c>
      <c r="M117" s="78" t="s">
        <v>507</v>
      </c>
      <c r="N117" s="79" t="s">
        <v>505</v>
      </c>
      <c r="O117" s="80" t="s">
        <v>508</v>
      </c>
      <c r="P117" s="81" t="s">
        <v>509</v>
      </c>
      <c r="Q117" s="79" t="s">
        <v>739</v>
      </c>
      <c r="R117" s="81" t="s">
        <v>740</v>
      </c>
      <c r="S117" s="82" t="s">
        <v>497</v>
      </c>
      <c r="T117" s="83">
        <v>0.3</v>
      </c>
      <c r="U117" s="83">
        <v>0.3</v>
      </c>
      <c r="V117" s="83">
        <v>0.4</v>
      </c>
      <c r="W117" s="83">
        <v>0.5</v>
      </c>
      <c r="X117" s="153"/>
    </row>
    <row r="118" spans="11:24">
      <c r="K118" s="76" t="s">
        <v>505</v>
      </c>
      <c r="L118" s="77" t="s">
        <v>506</v>
      </c>
      <c r="M118" s="78" t="s">
        <v>507</v>
      </c>
      <c r="N118" s="79" t="s">
        <v>487</v>
      </c>
      <c r="O118" s="80" t="s">
        <v>521</v>
      </c>
      <c r="P118" s="81" t="s">
        <v>522</v>
      </c>
      <c r="Q118" s="79">
        <v>171</v>
      </c>
      <c r="R118" s="81" t="s">
        <v>741</v>
      </c>
      <c r="S118" s="82" t="s">
        <v>497</v>
      </c>
      <c r="T118" s="83">
        <v>0.3</v>
      </c>
      <c r="U118" s="83">
        <v>0.3</v>
      </c>
      <c r="V118" s="83">
        <v>0.4</v>
      </c>
      <c r="W118" s="83">
        <v>0.5</v>
      </c>
      <c r="X118" s="153"/>
    </row>
    <row r="119" spans="11:24">
      <c r="K119" s="76" t="s">
        <v>505</v>
      </c>
      <c r="L119" s="77" t="s">
        <v>506</v>
      </c>
      <c r="M119" s="78" t="s">
        <v>507</v>
      </c>
      <c r="N119" s="79" t="s">
        <v>487</v>
      </c>
      <c r="O119" s="80" t="s">
        <v>521</v>
      </c>
      <c r="P119" s="81" t="s">
        <v>522</v>
      </c>
      <c r="Q119" s="79" t="s">
        <v>742</v>
      </c>
      <c r="R119" s="81" t="s">
        <v>743</v>
      </c>
      <c r="S119" s="82" t="s">
        <v>497</v>
      </c>
      <c r="T119" s="83">
        <v>0.3</v>
      </c>
      <c r="U119" s="83">
        <v>0.3</v>
      </c>
      <c r="V119" s="83">
        <v>0.4</v>
      </c>
      <c r="W119" s="83">
        <v>0.5</v>
      </c>
      <c r="X119" s="153"/>
    </row>
    <row r="120" spans="11:24">
      <c r="K120" s="76" t="s">
        <v>505</v>
      </c>
      <c r="L120" s="77" t="s">
        <v>506</v>
      </c>
      <c r="M120" s="78" t="s">
        <v>507</v>
      </c>
      <c r="N120" s="79" t="s">
        <v>573</v>
      </c>
      <c r="O120" s="80" t="s">
        <v>574</v>
      </c>
      <c r="P120" s="81" t="s">
        <v>575</v>
      </c>
      <c r="Q120" s="79" t="s">
        <v>744</v>
      </c>
      <c r="R120" s="81" t="s">
        <v>745</v>
      </c>
      <c r="S120" s="82" t="s">
        <v>497</v>
      </c>
      <c r="T120" s="83">
        <v>0.3</v>
      </c>
      <c r="U120" s="83">
        <v>0.3</v>
      </c>
      <c r="V120" s="83">
        <v>0.4</v>
      </c>
      <c r="W120" s="83">
        <v>0.5</v>
      </c>
      <c r="X120" s="153"/>
    </row>
    <row r="121" spans="11:24">
      <c r="K121" s="76" t="s">
        <v>505</v>
      </c>
      <c r="L121" s="77" t="s">
        <v>506</v>
      </c>
      <c r="M121" s="78" t="s">
        <v>507</v>
      </c>
      <c r="N121" s="79" t="s">
        <v>487</v>
      </c>
      <c r="O121" s="80" t="s">
        <v>521</v>
      </c>
      <c r="P121" s="81" t="s">
        <v>522</v>
      </c>
      <c r="Q121" s="79" t="s">
        <v>746</v>
      </c>
      <c r="R121" s="81" t="s">
        <v>747</v>
      </c>
      <c r="S121" s="82" t="s">
        <v>497</v>
      </c>
      <c r="T121" s="83">
        <v>0.3</v>
      </c>
      <c r="U121" s="83">
        <v>0.3</v>
      </c>
      <c r="V121" s="83">
        <v>0.4</v>
      </c>
      <c r="W121" s="83">
        <v>0.5</v>
      </c>
      <c r="X121" s="153"/>
    </row>
    <row r="122" spans="11:24">
      <c r="K122" s="76" t="s">
        <v>487</v>
      </c>
      <c r="L122" s="77" t="s">
        <v>488</v>
      </c>
      <c r="M122" s="78" t="s">
        <v>489</v>
      </c>
      <c r="N122" s="79">
        <v>12</v>
      </c>
      <c r="O122" s="80" t="s">
        <v>498</v>
      </c>
      <c r="P122" s="81" t="s">
        <v>499</v>
      </c>
      <c r="Q122" s="79" t="s">
        <v>748</v>
      </c>
      <c r="R122" s="81" t="s">
        <v>749</v>
      </c>
      <c r="S122" s="82" t="s">
        <v>7</v>
      </c>
      <c r="T122" s="83">
        <v>0</v>
      </c>
      <c r="U122" s="83">
        <v>0.25</v>
      </c>
      <c r="V122" s="83">
        <v>0.5</v>
      </c>
      <c r="W122" s="83">
        <v>0.6</v>
      </c>
      <c r="X122" s="153"/>
    </row>
    <row r="123" spans="11:24">
      <c r="K123" s="76" t="s">
        <v>505</v>
      </c>
      <c r="L123" s="77" t="s">
        <v>506</v>
      </c>
      <c r="M123" s="78" t="s">
        <v>507</v>
      </c>
      <c r="N123" s="79">
        <v>10</v>
      </c>
      <c r="O123" s="80" t="s">
        <v>541</v>
      </c>
      <c r="P123" s="81" t="s">
        <v>542</v>
      </c>
      <c r="Q123" s="79" t="s">
        <v>750</v>
      </c>
      <c r="R123" s="81" t="s">
        <v>751</v>
      </c>
      <c r="S123" s="82" t="s">
        <v>497</v>
      </c>
      <c r="T123" s="83">
        <v>0.3</v>
      </c>
      <c r="U123" s="83">
        <v>0.3</v>
      </c>
      <c r="V123" s="83">
        <v>0.4</v>
      </c>
      <c r="W123" s="83">
        <v>0.5</v>
      </c>
      <c r="X123" s="153"/>
    </row>
    <row r="124" spans="11:24">
      <c r="K124" s="76" t="s">
        <v>505</v>
      </c>
      <c r="L124" s="77" t="s">
        <v>506</v>
      </c>
      <c r="M124" s="78" t="s">
        <v>507</v>
      </c>
      <c r="N124" s="79" t="s">
        <v>552</v>
      </c>
      <c r="O124" s="80" t="s">
        <v>553</v>
      </c>
      <c r="P124" s="81" t="s">
        <v>554</v>
      </c>
      <c r="Q124" s="79" t="s">
        <v>752</v>
      </c>
      <c r="R124" s="81" t="s">
        <v>753</v>
      </c>
      <c r="S124" s="82" t="s">
        <v>497</v>
      </c>
      <c r="T124" s="83">
        <v>0.3</v>
      </c>
      <c r="U124" s="83">
        <v>0.3</v>
      </c>
      <c r="V124" s="83">
        <v>0.4</v>
      </c>
      <c r="W124" s="83">
        <v>0.5</v>
      </c>
      <c r="X124" s="153"/>
    </row>
    <row r="125" spans="11:24">
      <c r="K125" s="76" t="s">
        <v>505</v>
      </c>
      <c r="L125" s="77" t="s">
        <v>506</v>
      </c>
      <c r="M125" s="78" t="s">
        <v>507</v>
      </c>
      <c r="N125" s="79" t="s">
        <v>487</v>
      </c>
      <c r="O125" s="80" t="s">
        <v>521</v>
      </c>
      <c r="P125" s="81" t="s">
        <v>522</v>
      </c>
      <c r="Q125" s="79">
        <v>172</v>
      </c>
      <c r="R125" s="81" t="s">
        <v>754</v>
      </c>
      <c r="S125" s="82" t="s">
        <v>497</v>
      </c>
      <c r="T125" s="83">
        <v>0.3</v>
      </c>
      <c r="U125" s="83">
        <v>0.3</v>
      </c>
      <c r="V125" s="83">
        <v>0.4</v>
      </c>
      <c r="W125" s="83">
        <v>0.5</v>
      </c>
      <c r="X125" s="153"/>
    </row>
    <row r="126" spans="11:24">
      <c r="K126" s="76" t="s">
        <v>505</v>
      </c>
      <c r="L126" s="77" t="s">
        <v>506</v>
      </c>
      <c r="M126" s="78" t="s">
        <v>507</v>
      </c>
      <c r="N126" s="79" t="s">
        <v>568</v>
      </c>
      <c r="O126" s="80" t="s">
        <v>569</v>
      </c>
      <c r="P126" s="81" t="s">
        <v>570</v>
      </c>
      <c r="Q126" s="79" t="s">
        <v>755</v>
      </c>
      <c r="R126" s="81" t="s">
        <v>756</v>
      </c>
      <c r="S126" s="82" t="s">
        <v>497</v>
      </c>
      <c r="T126" s="83">
        <v>0.3</v>
      </c>
      <c r="U126" s="83">
        <v>0.3</v>
      </c>
      <c r="V126" s="83">
        <v>0.4</v>
      </c>
      <c r="W126" s="83">
        <v>0.5</v>
      </c>
      <c r="X126" s="153"/>
    </row>
    <row r="127" spans="11:24">
      <c r="K127" s="76" t="s">
        <v>505</v>
      </c>
      <c r="L127" s="77" t="s">
        <v>506</v>
      </c>
      <c r="M127" s="78" t="s">
        <v>507</v>
      </c>
      <c r="N127" s="79" t="s">
        <v>487</v>
      </c>
      <c r="O127" s="80" t="s">
        <v>521</v>
      </c>
      <c r="P127" s="81" t="s">
        <v>522</v>
      </c>
      <c r="Q127" s="79">
        <v>200</v>
      </c>
      <c r="R127" s="81" t="s">
        <v>757</v>
      </c>
      <c r="S127" s="82" t="s">
        <v>497</v>
      </c>
      <c r="T127" s="83">
        <v>0.3</v>
      </c>
      <c r="U127" s="83">
        <v>0.3</v>
      </c>
      <c r="V127" s="83">
        <v>0.4</v>
      </c>
      <c r="W127" s="83">
        <v>0.5</v>
      </c>
      <c r="X127" s="153"/>
    </row>
    <row r="128" spans="11:24">
      <c r="K128" s="76" t="s">
        <v>505</v>
      </c>
      <c r="L128" s="77" t="s">
        <v>506</v>
      </c>
      <c r="M128" s="78" t="s">
        <v>507</v>
      </c>
      <c r="N128" s="79" t="s">
        <v>552</v>
      </c>
      <c r="O128" s="80" t="s">
        <v>553</v>
      </c>
      <c r="P128" s="81" t="s">
        <v>554</v>
      </c>
      <c r="Q128" s="79">
        <v>173</v>
      </c>
      <c r="R128" s="81" t="s">
        <v>758</v>
      </c>
      <c r="S128" s="82" t="s">
        <v>497</v>
      </c>
      <c r="T128" s="83">
        <v>0.3</v>
      </c>
      <c r="U128" s="83">
        <v>0.3</v>
      </c>
      <c r="V128" s="83">
        <v>0.4</v>
      </c>
      <c r="W128" s="83">
        <v>0.5</v>
      </c>
      <c r="X128" s="153"/>
    </row>
    <row r="129" spans="11:24">
      <c r="K129" s="76" t="s">
        <v>505</v>
      </c>
      <c r="L129" s="77" t="s">
        <v>506</v>
      </c>
      <c r="M129" s="78" t="s">
        <v>507</v>
      </c>
      <c r="N129" s="79">
        <v>10</v>
      </c>
      <c r="O129" s="80" t="s">
        <v>541</v>
      </c>
      <c r="P129" s="81" t="s">
        <v>542</v>
      </c>
      <c r="Q129" s="79" t="s">
        <v>759</v>
      </c>
      <c r="R129" s="81" t="s">
        <v>760</v>
      </c>
      <c r="S129" s="82" t="s">
        <v>497</v>
      </c>
      <c r="T129" s="83">
        <v>0.3</v>
      </c>
      <c r="U129" s="83">
        <v>0.3</v>
      </c>
      <c r="V129" s="83">
        <v>0.4</v>
      </c>
      <c r="W129" s="83">
        <v>0.5</v>
      </c>
      <c r="X129" s="153"/>
    </row>
    <row r="130" spans="11:24">
      <c r="K130" s="76" t="s">
        <v>505</v>
      </c>
      <c r="L130" s="77" t="s">
        <v>506</v>
      </c>
      <c r="M130" s="78" t="s">
        <v>507</v>
      </c>
      <c r="N130" s="79" t="s">
        <v>552</v>
      </c>
      <c r="O130" s="80" t="s">
        <v>553</v>
      </c>
      <c r="P130" s="81" t="s">
        <v>554</v>
      </c>
      <c r="Q130" s="79">
        <v>174</v>
      </c>
      <c r="R130" s="81" t="s">
        <v>761</v>
      </c>
      <c r="S130" s="82" t="s">
        <v>497</v>
      </c>
      <c r="T130" s="83">
        <v>0.3</v>
      </c>
      <c r="U130" s="83">
        <v>0.3</v>
      </c>
      <c r="V130" s="83">
        <v>0.4</v>
      </c>
      <c r="W130" s="83">
        <v>0.5</v>
      </c>
      <c r="X130" s="153"/>
    </row>
    <row r="131" spans="11:24">
      <c r="K131" s="76" t="s">
        <v>487</v>
      </c>
      <c r="L131" s="77" t="s">
        <v>488</v>
      </c>
      <c r="M131" s="78" t="s">
        <v>489</v>
      </c>
      <c r="N131" s="79" t="s">
        <v>533</v>
      </c>
      <c r="O131" s="80" t="s">
        <v>534</v>
      </c>
      <c r="P131" s="81" t="s">
        <v>535</v>
      </c>
      <c r="Q131" s="79" t="s">
        <v>762</v>
      </c>
      <c r="R131" s="81" t="s">
        <v>763</v>
      </c>
      <c r="S131" s="82" t="s">
        <v>7</v>
      </c>
      <c r="T131" s="83">
        <v>0</v>
      </c>
      <c r="U131" s="83">
        <v>0.15</v>
      </c>
      <c r="V131" s="83">
        <v>0.25</v>
      </c>
      <c r="W131" s="83">
        <v>0.35</v>
      </c>
      <c r="X131" s="153"/>
    </row>
    <row r="132" spans="11:24">
      <c r="K132" s="76" t="s">
        <v>505</v>
      </c>
      <c r="L132" s="77" t="s">
        <v>506</v>
      </c>
      <c r="M132" s="78" t="s">
        <v>507</v>
      </c>
      <c r="N132" s="79" t="s">
        <v>568</v>
      </c>
      <c r="O132" s="80" t="s">
        <v>569</v>
      </c>
      <c r="P132" s="81" t="s">
        <v>570</v>
      </c>
      <c r="Q132" s="79">
        <v>175</v>
      </c>
      <c r="R132" s="81" t="s">
        <v>764</v>
      </c>
      <c r="S132" s="82" t="s">
        <v>497</v>
      </c>
      <c r="T132" s="83">
        <v>0.3</v>
      </c>
      <c r="U132" s="83">
        <v>0.3</v>
      </c>
      <c r="V132" s="83">
        <v>0.4</v>
      </c>
      <c r="W132" s="83">
        <v>0.5</v>
      </c>
      <c r="X132" s="153"/>
    </row>
    <row r="133" spans="11:24">
      <c r="K133" s="76" t="s">
        <v>505</v>
      </c>
      <c r="L133" s="77" t="s">
        <v>506</v>
      </c>
      <c r="M133" s="78" t="s">
        <v>507</v>
      </c>
      <c r="N133" s="79" t="s">
        <v>487</v>
      </c>
      <c r="O133" s="80" t="s">
        <v>521</v>
      </c>
      <c r="P133" s="81" t="s">
        <v>522</v>
      </c>
      <c r="Q133" s="79" t="s">
        <v>765</v>
      </c>
      <c r="R133" s="81" t="s">
        <v>766</v>
      </c>
      <c r="S133" s="82" t="s">
        <v>497</v>
      </c>
      <c r="T133" s="83">
        <v>0.3</v>
      </c>
      <c r="U133" s="83">
        <v>0.3</v>
      </c>
      <c r="V133" s="83">
        <v>0.4</v>
      </c>
      <c r="W133" s="83">
        <v>0.5</v>
      </c>
      <c r="X133" s="153"/>
    </row>
    <row r="134" spans="11:24">
      <c r="K134" s="76" t="s">
        <v>505</v>
      </c>
      <c r="L134" s="77" t="s">
        <v>506</v>
      </c>
      <c r="M134" s="78" t="s">
        <v>507</v>
      </c>
      <c r="N134" s="79" t="s">
        <v>505</v>
      </c>
      <c r="O134" s="80" t="s">
        <v>508</v>
      </c>
      <c r="P134" s="81" t="s">
        <v>509</v>
      </c>
      <c r="Q134" s="79" t="s">
        <v>767</v>
      </c>
      <c r="R134" s="81" t="s">
        <v>768</v>
      </c>
      <c r="S134" s="82" t="s">
        <v>497</v>
      </c>
      <c r="T134" s="83">
        <v>0.3</v>
      </c>
      <c r="U134" s="83">
        <v>0.3</v>
      </c>
      <c r="V134" s="83">
        <v>0.4</v>
      </c>
      <c r="W134" s="83">
        <v>0.5</v>
      </c>
      <c r="X134" s="153"/>
    </row>
    <row r="135" spans="11:24">
      <c r="K135" s="76" t="s">
        <v>505</v>
      </c>
      <c r="L135" s="77" t="s">
        <v>506</v>
      </c>
      <c r="M135" s="78" t="s">
        <v>507</v>
      </c>
      <c r="N135" s="79" t="s">
        <v>487</v>
      </c>
      <c r="O135" s="80" t="s">
        <v>521</v>
      </c>
      <c r="P135" s="81" t="s">
        <v>522</v>
      </c>
      <c r="Q135" s="79" t="s">
        <v>769</v>
      </c>
      <c r="R135" s="81" t="s">
        <v>770</v>
      </c>
      <c r="S135" s="82" t="s">
        <v>497</v>
      </c>
      <c r="T135" s="83">
        <v>0.3</v>
      </c>
      <c r="U135" s="83">
        <v>0.3</v>
      </c>
      <c r="V135" s="83">
        <v>0.4</v>
      </c>
      <c r="W135" s="83">
        <v>0.5</v>
      </c>
      <c r="X135" s="153"/>
    </row>
    <row r="136" spans="11:24">
      <c r="K136" s="76" t="s">
        <v>505</v>
      </c>
      <c r="L136" s="77" t="s">
        <v>506</v>
      </c>
      <c r="M136" s="78" t="s">
        <v>507</v>
      </c>
      <c r="N136" s="79" t="s">
        <v>527</v>
      </c>
      <c r="O136" s="80" t="s">
        <v>528</v>
      </c>
      <c r="P136" s="81" t="s">
        <v>529</v>
      </c>
      <c r="Q136" s="76" t="s">
        <v>771</v>
      </c>
      <c r="R136" s="85" t="s">
        <v>772</v>
      </c>
      <c r="S136" s="82" t="s">
        <v>497</v>
      </c>
      <c r="T136" s="83">
        <v>0.3</v>
      </c>
      <c r="U136" s="83">
        <v>0.3</v>
      </c>
      <c r="V136" s="83">
        <v>0.4</v>
      </c>
      <c r="W136" s="83">
        <v>0.5</v>
      </c>
      <c r="X136" s="153"/>
    </row>
    <row r="137" spans="11:24">
      <c r="K137" s="76" t="s">
        <v>505</v>
      </c>
      <c r="L137" s="77" t="s">
        <v>506</v>
      </c>
      <c r="M137" s="78" t="s">
        <v>507</v>
      </c>
      <c r="N137" s="79" t="s">
        <v>505</v>
      </c>
      <c r="O137" s="80" t="s">
        <v>508</v>
      </c>
      <c r="P137" s="81" t="s">
        <v>509</v>
      </c>
      <c r="Q137" s="79">
        <v>100</v>
      </c>
      <c r="R137" s="81" t="s">
        <v>773</v>
      </c>
      <c r="S137" s="82" t="s">
        <v>497</v>
      </c>
      <c r="T137" s="83">
        <v>0.3</v>
      </c>
      <c r="U137" s="83">
        <v>0.3</v>
      </c>
      <c r="V137" s="83">
        <v>0.4</v>
      </c>
      <c r="W137" s="83">
        <v>0.5</v>
      </c>
      <c r="X137" s="153"/>
    </row>
    <row r="138" spans="11:24">
      <c r="K138" s="76" t="s">
        <v>505</v>
      </c>
      <c r="L138" s="77" t="s">
        <v>506</v>
      </c>
      <c r="M138" s="78" t="s">
        <v>507</v>
      </c>
      <c r="N138" s="79" t="s">
        <v>568</v>
      </c>
      <c r="O138" s="80" t="s">
        <v>569</v>
      </c>
      <c r="P138" s="81" t="s">
        <v>570</v>
      </c>
      <c r="Q138" s="79">
        <v>101</v>
      </c>
      <c r="R138" s="81" t="s">
        <v>774</v>
      </c>
      <c r="S138" s="82" t="s">
        <v>497</v>
      </c>
      <c r="T138" s="83">
        <v>0.3</v>
      </c>
      <c r="U138" s="83">
        <v>0.3</v>
      </c>
      <c r="V138" s="83">
        <v>0.4</v>
      </c>
      <c r="W138" s="83">
        <v>0.5</v>
      </c>
      <c r="X138" s="153"/>
    </row>
    <row r="139" spans="11:24">
      <c r="K139" s="76" t="s">
        <v>487</v>
      </c>
      <c r="L139" s="77" t="s">
        <v>488</v>
      </c>
      <c r="M139" s="78" t="s">
        <v>489</v>
      </c>
      <c r="N139" s="79" t="s">
        <v>533</v>
      </c>
      <c r="O139" s="80" t="s">
        <v>534</v>
      </c>
      <c r="P139" s="81" t="s">
        <v>535</v>
      </c>
      <c r="Q139" s="79">
        <v>102</v>
      </c>
      <c r="R139" s="81" t="s">
        <v>775</v>
      </c>
      <c r="S139" s="82" t="s">
        <v>7</v>
      </c>
      <c r="T139" s="83">
        <v>0</v>
      </c>
      <c r="U139" s="83">
        <v>0.15</v>
      </c>
      <c r="V139" s="83">
        <v>0.25</v>
      </c>
      <c r="W139" s="83">
        <v>0.35</v>
      </c>
      <c r="X139" s="153"/>
    </row>
    <row r="140" spans="11:24">
      <c r="K140" s="76" t="s">
        <v>505</v>
      </c>
      <c r="L140" s="77" t="s">
        <v>506</v>
      </c>
      <c r="M140" s="78" t="s">
        <v>507</v>
      </c>
      <c r="N140" s="79" t="s">
        <v>568</v>
      </c>
      <c r="O140" s="80" t="s">
        <v>569</v>
      </c>
      <c r="P140" s="81" t="s">
        <v>570</v>
      </c>
      <c r="Q140" s="79">
        <v>103</v>
      </c>
      <c r="R140" s="81" t="s">
        <v>776</v>
      </c>
      <c r="S140" s="82" t="s">
        <v>497</v>
      </c>
      <c r="T140" s="83">
        <v>0.3</v>
      </c>
      <c r="U140" s="83">
        <v>0.3</v>
      </c>
      <c r="V140" s="83">
        <v>0.4</v>
      </c>
      <c r="W140" s="83">
        <v>0.5</v>
      </c>
      <c r="X140" s="153"/>
    </row>
    <row r="141" spans="11:24">
      <c r="K141" s="76" t="s">
        <v>505</v>
      </c>
      <c r="L141" s="77" t="s">
        <v>506</v>
      </c>
      <c r="M141" s="78" t="s">
        <v>507</v>
      </c>
      <c r="N141" s="79" t="s">
        <v>505</v>
      </c>
      <c r="O141" s="80" t="s">
        <v>508</v>
      </c>
      <c r="P141" s="81" t="s">
        <v>509</v>
      </c>
      <c r="Q141" s="79">
        <v>176</v>
      </c>
      <c r="R141" s="81" t="s">
        <v>777</v>
      </c>
      <c r="S141" s="82" t="s">
        <v>497</v>
      </c>
      <c r="T141" s="83">
        <v>0.3</v>
      </c>
      <c r="U141" s="83">
        <v>0.3</v>
      </c>
      <c r="V141" s="83">
        <v>0.4</v>
      </c>
      <c r="W141" s="83">
        <v>0.5</v>
      </c>
      <c r="X141" s="153"/>
    </row>
    <row r="142" spans="11:24">
      <c r="K142" s="76" t="s">
        <v>505</v>
      </c>
      <c r="L142" s="77" t="s">
        <v>506</v>
      </c>
      <c r="M142" s="78" t="s">
        <v>507</v>
      </c>
      <c r="N142" s="79" t="s">
        <v>552</v>
      </c>
      <c r="O142" s="80" t="s">
        <v>553</v>
      </c>
      <c r="P142" s="81" t="s">
        <v>554</v>
      </c>
      <c r="Q142" s="79">
        <v>209</v>
      </c>
      <c r="R142" s="81" t="s">
        <v>778</v>
      </c>
      <c r="S142" s="82" t="s">
        <v>497</v>
      </c>
      <c r="T142" s="83">
        <v>0.4</v>
      </c>
      <c r="U142" s="83">
        <v>0.4</v>
      </c>
      <c r="V142" s="83">
        <v>0.5</v>
      </c>
      <c r="W142" s="83">
        <v>0.6</v>
      </c>
      <c r="X142" s="153"/>
    </row>
    <row r="143" spans="11:24">
      <c r="K143" s="76" t="s">
        <v>487</v>
      </c>
      <c r="L143" s="77" t="s">
        <v>488</v>
      </c>
      <c r="M143" s="78" t="s">
        <v>489</v>
      </c>
      <c r="N143" s="79">
        <v>11</v>
      </c>
      <c r="O143" s="80" t="s">
        <v>490</v>
      </c>
      <c r="P143" s="81" t="s">
        <v>491</v>
      </c>
      <c r="Q143" s="79">
        <v>201</v>
      </c>
      <c r="R143" s="81" t="s">
        <v>779</v>
      </c>
      <c r="S143" s="82" t="s">
        <v>7</v>
      </c>
      <c r="T143" s="83">
        <v>0</v>
      </c>
      <c r="U143" s="83">
        <v>0.15</v>
      </c>
      <c r="V143" s="83">
        <v>0.25</v>
      </c>
      <c r="W143" s="83">
        <v>0.35</v>
      </c>
      <c r="X143" s="153"/>
    </row>
    <row r="144" spans="11:24">
      <c r="K144" s="76" t="s">
        <v>505</v>
      </c>
      <c r="L144" s="77" t="s">
        <v>506</v>
      </c>
      <c r="M144" s="78" t="s">
        <v>507</v>
      </c>
      <c r="N144" s="79" t="s">
        <v>573</v>
      </c>
      <c r="O144" s="80" t="s">
        <v>574</v>
      </c>
      <c r="P144" s="81" t="s">
        <v>575</v>
      </c>
      <c r="Q144" s="79">
        <v>104</v>
      </c>
      <c r="R144" s="81" t="s">
        <v>780</v>
      </c>
      <c r="S144" s="82" t="s">
        <v>497</v>
      </c>
      <c r="T144" s="83">
        <v>0.3</v>
      </c>
      <c r="U144" s="83">
        <v>0.3</v>
      </c>
      <c r="V144" s="83">
        <v>0.4</v>
      </c>
      <c r="W144" s="83">
        <v>0.5</v>
      </c>
      <c r="X144" s="153"/>
    </row>
    <row r="145" spans="11:24">
      <c r="K145" s="76" t="s">
        <v>505</v>
      </c>
      <c r="L145" s="77" t="s">
        <v>506</v>
      </c>
      <c r="M145" s="78" t="s">
        <v>507</v>
      </c>
      <c r="N145" s="79" t="s">
        <v>568</v>
      </c>
      <c r="O145" s="80" t="s">
        <v>569</v>
      </c>
      <c r="P145" s="81" t="s">
        <v>570</v>
      </c>
      <c r="Q145" s="79">
        <v>177</v>
      </c>
      <c r="R145" s="81" t="s">
        <v>781</v>
      </c>
      <c r="S145" s="82" t="s">
        <v>497</v>
      </c>
      <c r="T145" s="83">
        <v>0.3</v>
      </c>
      <c r="U145" s="83">
        <v>0.3</v>
      </c>
      <c r="V145" s="83">
        <v>0.4</v>
      </c>
      <c r="W145" s="83">
        <v>0.5</v>
      </c>
      <c r="X145" s="153"/>
    </row>
    <row r="146" spans="11:24">
      <c r="K146" s="76" t="s">
        <v>505</v>
      </c>
      <c r="L146" s="77" t="s">
        <v>506</v>
      </c>
      <c r="M146" s="78" t="s">
        <v>507</v>
      </c>
      <c r="N146" s="79" t="s">
        <v>552</v>
      </c>
      <c r="O146" s="80" t="s">
        <v>553</v>
      </c>
      <c r="P146" s="81" t="s">
        <v>554</v>
      </c>
      <c r="Q146" s="79">
        <v>106</v>
      </c>
      <c r="R146" s="81" t="s">
        <v>782</v>
      </c>
      <c r="S146" s="82" t="s">
        <v>497</v>
      </c>
      <c r="T146" s="83">
        <v>0.3</v>
      </c>
      <c r="U146" s="83">
        <v>0.3</v>
      </c>
      <c r="V146" s="83">
        <v>0.4</v>
      </c>
      <c r="W146" s="83">
        <v>0.5</v>
      </c>
      <c r="X146" s="153"/>
    </row>
    <row r="147" spans="11:24">
      <c r="K147" s="76" t="s">
        <v>505</v>
      </c>
      <c r="L147" s="77" t="s">
        <v>506</v>
      </c>
      <c r="M147" s="78" t="s">
        <v>507</v>
      </c>
      <c r="N147" s="79" t="s">
        <v>505</v>
      </c>
      <c r="O147" s="80" t="s">
        <v>508</v>
      </c>
      <c r="P147" s="81" t="s">
        <v>509</v>
      </c>
      <c r="Q147" s="79">
        <v>105</v>
      </c>
      <c r="R147" s="81" t="s">
        <v>783</v>
      </c>
      <c r="S147" s="82" t="s">
        <v>497</v>
      </c>
      <c r="T147" s="83">
        <v>0.3</v>
      </c>
      <c r="U147" s="83">
        <v>0.3</v>
      </c>
      <c r="V147" s="83">
        <v>0.4</v>
      </c>
      <c r="W147" s="83">
        <v>0.5</v>
      </c>
      <c r="X147" s="153"/>
    </row>
    <row r="148" spans="11:24">
      <c r="K148" s="76" t="s">
        <v>505</v>
      </c>
      <c r="L148" s="77" t="s">
        <v>506</v>
      </c>
      <c r="M148" s="78" t="s">
        <v>507</v>
      </c>
      <c r="N148" s="79" t="s">
        <v>552</v>
      </c>
      <c r="O148" s="80" t="s">
        <v>553</v>
      </c>
      <c r="P148" s="81" t="s">
        <v>554</v>
      </c>
      <c r="Q148" s="79">
        <v>107</v>
      </c>
      <c r="R148" s="81" t="s">
        <v>784</v>
      </c>
      <c r="S148" s="82" t="s">
        <v>497</v>
      </c>
      <c r="T148" s="83">
        <v>0.3</v>
      </c>
      <c r="U148" s="83">
        <v>0.3</v>
      </c>
      <c r="V148" s="83">
        <v>0.4</v>
      </c>
      <c r="W148" s="83">
        <v>0.5</v>
      </c>
      <c r="X148" s="153"/>
    </row>
    <row r="149" spans="11:24">
      <c r="K149" s="76" t="s">
        <v>505</v>
      </c>
      <c r="L149" s="77" t="s">
        <v>506</v>
      </c>
      <c r="M149" s="78" t="s">
        <v>507</v>
      </c>
      <c r="N149" s="79" t="s">
        <v>487</v>
      </c>
      <c r="O149" s="80" t="s">
        <v>521</v>
      </c>
      <c r="P149" s="81" t="s">
        <v>522</v>
      </c>
      <c r="Q149" s="79">
        <v>108</v>
      </c>
      <c r="R149" s="81" t="s">
        <v>785</v>
      </c>
      <c r="S149" s="82" t="s">
        <v>497</v>
      </c>
      <c r="T149" s="83">
        <v>0.3</v>
      </c>
      <c r="U149" s="83">
        <v>0.3</v>
      </c>
      <c r="V149" s="83">
        <v>0.4</v>
      </c>
      <c r="W149" s="83">
        <v>0.5</v>
      </c>
      <c r="X149" s="153"/>
    </row>
    <row r="150" spans="11:24">
      <c r="K150" s="76" t="s">
        <v>505</v>
      </c>
      <c r="L150" s="77" t="s">
        <v>506</v>
      </c>
      <c r="M150" s="78" t="s">
        <v>507</v>
      </c>
      <c r="N150" s="79" t="s">
        <v>487</v>
      </c>
      <c r="O150" s="80" t="s">
        <v>521</v>
      </c>
      <c r="P150" s="81" t="s">
        <v>522</v>
      </c>
      <c r="Q150" s="79">
        <v>178</v>
      </c>
      <c r="R150" s="81" t="s">
        <v>786</v>
      </c>
      <c r="S150" s="82" t="s">
        <v>497</v>
      </c>
      <c r="T150" s="83">
        <v>0.3</v>
      </c>
      <c r="U150" s="83">
        <v>0.3</v>
      </c>
      <c r="V150" s="83">
        <v>0.4</v>
      </c>
      <c r="W150" s="83">
        <v>0.5</v>
      </c>
      <c r="X150" s="153"/>
    </row>
    <row r="151" spans="11:24">
      <c r="K151" s="76" t="s">
        <v>505</v>
      </c>
      <c r="L151" s="77" t="s">
        <v>506</v>
      </c>
      <c r="M151" s="78" t="s">
        <v>507</v>
      </c>
      <c r="N151" s="79" t="s">
        <v>573</v>
      </c>
      <c r="O151" s="80" t="s">
        <v>574</v>
      </c>
      <c r="P151" s="81" t="s">
        <v>575</v>
      </c>
      <c r="Q151" s="79">
        <v>109</v>
      </c>
      <c r="R151" s="81" t="s">
        <v>787</v>
      </c>
      <c r="S151" s="82" t="s">
        <v>497</v>
      </c>
      <c r="T151" s="83">
        <v>0.3</v>
      </c>
      <c r="U151" s="83">
        <v>0.3</v>
      </c>
      <c r="V151" s="83">
        <v>0.4</v>
      </c>
      <c r="W151" s="83">
        <v>0.5</v>
      </c>
      <c r="X151" s="153"/>
    </row>
    <row r="152" spans="11:24">
      <c r="K152" s="76" t="s">
        <v>505</v>
      </c>
      <c r="L152" s="77" t="s">
        <v>506</v>
      </c>
      <c r="M152" s="78" t="s">
        <v>507</v>
      </c>
      <c r="N152" s="79" t="s">
        <v>527</v>
      </c>
      <c r="O152" s="80" t="s">
        <v>528</v>
      </c>
      <c r="P152" s="81" t="s">
        <v>529</v>
      </c>
      <c r="Q152" s="79">
        <v>110</v>
      </c>
      <c r="R152" s="81" t="s">
        <v>788</v>
      </c>
      <c r="S152" s="82" t="s">
        <v>497</v>
      </c>
      <c r="T152" s="83">
        <v>0.3</v>
      </c>
      <c r="U152" s="83">
        <v>0.3</v>
      </c>
      <c r="V152" s="83">
        <v>0.4</v>
      </c>
      <c r="W152" s="83">
        <v>0.5</v>
      </c>
      <c r="X152" s="153"/>
    </row>
    <row r="153" spans="11:24">
      <c r="K153" s="76" t="s">
        <v>487</v>
      </c>
      <c r="L153" s="77" t="s">
        <v>488</v>
      </c>
      <c r="M153" s="78" t="s">
        <v>489</v>
      </c>
      <c r="N153" s="79">
        <v>12</v>
      </c>
      <c r="O153" s="80" t="s">
        <v>498</v>
      </c>
      <c r="P153" s="81" t="s">
        <v>499</v>
      </c>
      <c r="Q153" s="79">
        <v>111</v>
      </c>
      <c r="R153" s="81" t="s">
        <v>789</v>
      </c>
      <c r="S153" s="82" t="s">
        <v>7</v>
      </c>
      <c r="T153" s="83">
        <v>0</v>
      </c>
      <c r="U153" s="83">
        <v>0.25</v>
      </c>
      <c r="V153" s="83">
        <v>0.5</v>
      </c>
      <c r="W153" s="83">
        <v>0.6</v>
      </c>
      <c r="X153" s="153"/>
    </row>
    <row r="154" spans="11:24">
      <c r="K154" s="76" t="s">
        <v>505</v>
      </c>
      <c r="L154" s="77" t="s">
        <v>506</v>
      </c>
      <c r="M154" s="78" t="s">
        <v>507</v>
      </c>
      <c r="N154" s="79" t="s">
        <v>568</v>
      </c>
      <c r="O154" s="80" t="s">
        <v>569</v>
      </c>
      <c r="P154" s="81" t="s">
        <v>570</v>
      </c>
      <c r="Q154" s="79">
        <v>112</v>
      </c>
      <c r="R154" s="81" t="s">
        <v>790</v>
      </c>
      <c r="S154" s="82" t="s">
        <v>497</v>
      </c>
      <c r="T154" s="83">
        <v>0.3</v>
      </c>
      <c r="U154" s="83">
        <v>0.3</v>
      </c>
      <c r="V154" s="83">
        <v>0.4</v>
      </c>
      <c r="W154" s="83">
        <v>0.5</v>
      </c>
      <c r="X154" s="153"/>
    </row>
    <row r="155" spans="11:24">
      <c r="K155" s="76" t="s">
        <v>505</v>
      </c>
      <c r="L155" s="77" t="s">
        <v>506</v>
      </c>
      <c r="M155" s="78" t="s">
        <v>507</v>
      </c>
      <c r="N155" s="79" t="s">
        <v>487</v>
      </c>
      <c r="O155" s="80" t="s">
        <v>521</v>
      </c>
      <c r="P155" s="81" t="s">
        <v>522</v>
      </c>
      <c r="Q155" s="79">
        <v>113</v>
      </c>
      <c r="R155" s="81" t="s">
        <v>791</v>
      </c>
      <c r="S155" s="82" t="s">
        <v>497</v>
      </c>
      <c r="T155" s="83">
        <v>0.3</v>
      </c>
      <c r="U155" s="83">
        <v>0.3</v>
      </c>
      <c r="V155" s="83">
        <v>0.4</v>
      </c>
      <c r="W155" s="83">
        <v>0.5</v>
      </c>
      <c r="X155" s="153"/>
    </row>
    <row r="156" spans="11:24">
      <c r="K156" s="76" t="s">
        <v>505</v>
      </c>
      <c r="L156" s="77" t="s">
        <v>506</v>
      </c>
      <c r="M156" s="78" t="s">
        <v>507</v>
      </c>
      <c r="N156" s="79" t="s">
        <v>552</v>
      </c>
      <c r="O156" s="80" t="s">
        <v>553</v>
      </c>
      <c r="P156" s="81" t="s">
        <v>554</v>
      </c>
      <c r="Q156" s="79">
        <v>114</v>
      </c>
      <c r="R156" s="81" t="s">
        <v>792</v>
      </c>
      <c r="S156" s="82" t="s">
        <v>497</v>
      </c>
      <c r="T156" s="83">
        <v>0.3</v>
      </c>
      <c r="U156" s="83">
        <v>0.3</v>
      </c>
      <c r="V156" s="83">
        <v>0.4</v>
      </c>
      <c r="W156" s="83">
        <v>0.5</v>
      </c>
      <c r="X156" s="153"/>
    </row>
    <row r="157" spans="11:24">
      <c r="K157" s="76" t="s">
        <v>505</v>
      </c>
      <c r="L157" s="77" t="s">
        <v>506</v>
      </c>
      <c r="M157" s="78" t="s">
        <v>507</v>
      </c>
      <c r="N157" s="79" t="s">
        <v>573</v>
      </c>
      <c r="O157" s="80" t="s">
        <v>574</v>
      </c>
      <c r="P157" s="81" t="s">
        <v>575</v>
      </c>
      <c r="Q157" s="79">
        <v>179</v>
      </c>
      <c r="R157" s="81" t="s">
        <v>793</v>
      </c>
      <c r="S157" s="82" t="s">
        <v>497</v>
      </c>
      <c r="T157" s="83">
        <v>0.3</v>
      </c>
      <c r="U157" s="83">
        <v>0.3</v>
      </c>
      <c r="V157" s="83">
        <v>0.4</v>
      </c>
      <c r="W157" s="83">
        <v>0.5</v>
      </c>
      <c r="X157" s="153"/>
    </row>
    <row r="158" spans="11:24">
      <c r="K158" s="76" t="s">
        <v>505</v>
      </c>
      <c r="L158" s="77" t="s">
        <v>506</v>
      </c>
      <c r="M158" s="78" t="s">
        <v>507</v>
      </c>
      <c r="N158" s="79" t="s">
        <v>552</v>
      </c>
      <c r="O158" s="80" t="s">
        <v>553</v>
      </c>
      <c r="P158" s="81" t="s">
        <v>554</v>
      </c>
      <c r="Q158" s="79">
        <v>180</v>
      </c>
      <c r="R158" s="81" t="s">
        <v>794</v>
      </c>
      <c r="S158" s="82" t="s">
        <v>497</v>
      </c>
      <c r="T158" s="83">
        <v>0.4</v>
      </c>
      <c r="U158" s="83">
        <v>0.4</v>
      </c>
      <c r="V158" s="83">
        <v>0.5</v>
      </c>
      <c r="W158" s="83">
        <v>0.6</v>
      </c>
      <c r="X158" s="153"/>
    </row>
    <row r="159" spans="11:24">
      <c r="K159" s="76" t="s">
        <v>505</v>
      </c>
      <c r="L159" s="77" t="s">
        <v>506</v>
      </c>
      <c r="M159" s="78" t="s">
        <v>507</v>
      </c>
      <c r="N159" s="79" t="s">
        <v>487</v>
      </c>
      <c r="O159" s="80" t="s">
        <v>521</v>
      </c>
      <c r="P159" s="81" t="s">
        <v>522</v>
      </c>
      <c r="Q159" s="79">
        <v>202</v>
      </c>
      <c r="R159" s="81" t="s">
        <v>795</v>
      </c>
      <c r="S159" s="82" t="s">
        <v>497</v>
      </c>
      <c r="T159" s="83">
        <v>0.3</v>
      </c>
      <c r="U159" s="83">
        <v>0.3</v>
      </c>
      <c r="V159" s="83">
        <v>0.4</v>
      </c>
      <c r="W159" s="83">
        <v>0.5</v>
      </c>
      <c r="X159" s="153"/>
    </row>
    <row r="160" spans="11:24">
      <c r="K160" s="76" t="s">
        <v>505</v>
      </c>
      <c r="L160" s="77" t="s">
        <v>506</v>
      </c>
      <c r="M160" s="78" t="s">
        <v>507</v>
      </c>
      <c r="N160" s="79" t="s">
        <v>487</v>
      </c>
      <c r="O160" s="80" t="s">
        <v>521</v>
      </c>
      <c r="P160" s="81" t="s">
        <v>522</v>
      </c>
      <c r="Q160" s="79">
        <v>115</v>
      </c>
      <c r="R160" s="81" t="s">
        <v>796</v>
      </c>
      <c r="S160" s="82" t="s">
        <v>497</v>
      </c>
      <c r="T160" s="83">
        <v>0.3</v>
      </c>
      <c r="U160" s="83">
        <v>0.3</v>
      </c>
      <c r="V160" s="83">
        <v>0.4</v>
      </c>
      <c r="W160" s="83">
        <v>0.5</v>
      </c>
      <c r="X160" s="153"/>
    </row>
    <row r="161" spans="11:24">
      <c r="K161" s="76" t="s">
        <v>505</v>
      </c>
      <c r="L161" s="77" t="s">
        <v>506</v>
      </c>
      <c r="M161" s="78" t="s">
        <v>507</v>
      </c>
      <c r="N161" s="79" t="s">
        <v>573</v>
      </c>
      <c r="O161" s="80" t="s">
        <v>574</v>
      </c>
      <c r="P161" s="81" t="s">
        <v>575</v>
      </c>
      <c r="Q161" s="79">
        <v>203</v>
      </c>
      <c r="R161" s="81" t="s">
        <v>797</v>
      </c>
      <c r="S161" s="82" t="s">
        <v>497</v>
      </c>
      <c r="T161" s="83">
        <v>0.3</v>
      </c>
      <c r="U161" s="83">
        <v>0.3</v>
      </c>
      <c r="V161" s="83">
        <v>0.4</v>
      </c>
      <c r="W161" s="83">
        <v>0.5</v>
      </c>
      <c r="X161" s="153"/>
    </row>
    <row r="162" spans="11:24">
      <c r="K162" s="76" t="s">
        <v>505</v>
      </c>
      <c r="L162" s="77" t="s">
        <v>506</v>
      </c>
      <c r="M162" s="78" t="s">
        <v>507</v>
      </c>
      <c r="N162" s="79" t="s">
        <v>487</v>
      </c>
      <c r="O162" s="80" t="s">
        <v>521</v>
      </c>
      <c r="P162" s="81" t="s">
        <v>522</v>
      </c>
      <c r="Q162" s="79">
        <v>181</v>
      </c>
      <c r="R162" s="81" t="s">
        <v>798</v>
      </c>
      <c r="S162" s="82" t="s">
        <v>497</v>
      </c>
      <c r="T162" s="83">
        <v>0.3</v>
      </c>
      <c r="U162" s="83">
        <v>0.3</v>
      </c>
      <c r="V162" s="83">
        <v>0.4</v>
      </c>
      <c r="W162" s="83">
        <v>0.5</v>
      </c>
      <c r="X162" s="153"/>
    </row>
    <row r="163" spans="11:24">
      <c r="K163" s="76" t="s">
        <v>505</v>
      </c>
      <c r="L163" s="77" t="s">
        <v>506</v>
      </c>
      <c r="M163" s="78" t="s">
        <v>507</v>
      </c>
      <c r="N163" s="79" t="s">
        <v>487</v>
      </c>
      <c r="O163" s="80" t="s">
        <v>521</v>
      </c>
      <c r="P163" s="81" t="s">
        <v>522</v>
      </c>
      <c r="Q163" s="79">
        <v>204</v>
      </c>
      <c r="R163" s="81" t="s">
        <v>799</v>
      </c>
      <c r="S163" s="82" t="s">
        <v>497</v>
      </c>
      <c r="T163" s="83">
        <v>0.3</v>
      </c>
      <c r="U163" s="83">
        <v>0.3</v>
      </c>
      <c r="V163" s="83">
        <v>0.4</v>
      </c>
      <c r="W163" s="83">
        <v>0.5</v>
      </c>
      <c r="X163" s="153"/>
    </row>
    <row r="164" spans="11:24">
      <c r="K164" s="76" t="s">
        <v>505</v>
      </c>
      <c r="L164" s="77" t="s">
        <v>506</v>
      </c>
      <c r="M164" s="78" t="s">
        <v>507</v>
      </c>
      <c r="N164" s="79" t="s">
        <v>487</v>
      </c>
      <c r="O164" s="80" t="s">
        <v>521</v>
      </c>
      <c r="P164" s="81" t="s">
        <v>522</v>
      </c>
      <c r="Q164" s="79">
        <v>182</v>
      </c>
      <c r="R164" s="81" t="s">
        <v>800</v>
      </c>
      <c r="S164" s="82" t="s">
        <v>497</v>
      </c>
      <c r="T164" s="83">
        <v>0.3</v>
      </c>
      <c r="U164" s="83">
        <v>0.3</v>
      </c>
      <c r="V164" s="83">
        <v>0.4</v>
      </c>
      <c r="W164" s="83">
        <v>0.5</v>
      </c>
      <c r="X164" s="153"/>
    </row>
    <row r="165" spans="11:24">
      <c r="K165" s="76" t="s">
        <v>505</v>
      </c>
      <c r="L165" s="77" t="s">
        <v>506</v>
      </c>
      <c r="M165" s="78" t="s">
        <v>507</v>
      </c>
      <c r="N165" s="79" t="s">
        <v>505</v>
      </c>
      <c r="O165" s="80" t="s">
        <v>508</v>
      </c>
      <c r="P165" s="81" t="s">
        <v>509</v>
      </c>
      <c r="Q165" s="79">
        <v>116</v>
      </c>
      <c r="R165" s="81" t="s">
        <v>801</v>
      </c>
      <c r="S165" s="82" t="s">
        <v>497</v>
      </c>
      <c r="T165" s="83">
        <v>0.3</v>
      </c>
      <c r="U165" s="83">
        <v>0.3</v>
      </c>
      <c r="V165" s="83">
        <v>0.4</v>
      </c>
      <c r="W165" s="83">
        <v>0.5</v>
      </c>
      <c r="X165" s="153"/>
    </row>
    <row r="166" spans="11:24">
      <c r="K166" s="76" t="s">
        <v>505</v>
      </c>
      <c r="L166" s="77" t="s">
        <v>506</v>
      </c>
      <c r="M166" s="78" t="s">
        <v>507</v>
      </c>
      <c r="N166" s="79" t="s">
        <v>487</v>
      </c>
      <c r="O166" s="80" t="s">
        <v>521</v>
      </c>
      <c r="P166" s="81" t="s">
        <v>522</v>
      </c>
      <c r="Q166" s="79">
        <v>210</v>
      </c>
      <c r="R166" s="81" t="s">
        <v>802</v>
      </c>
      <c r="S166" s="82" t="s">
        <v>497</v>
      </c>
      <c r="T166" s="83">
        <v>0.3</v>
      </c>
      <c r="U166" s="83">
        <v>0.3</v>
      </c>
      <c r="V166" s="83">
        <v>0.4</v>
      </c>
      <c r="W166" s="83">
        <v>0.5</v>
      </c>
      <c r="X166" s="153"/>
    </row>
    <row r="167" spans="11:24">
      <c r="K167" s="76" t="s">
        <v>505</v>
      </c>
      <c r="L167" s="77" t="s">
        <v>506</v>
      </c>
      <c r="M167" s="78" t="s">
        <v>507</v>
      </c>
      <c r="N167" s="79" t="s">
        <v>487</v>
      </c>
      <c r="O167" s="80" t="s">
        <v>521</v>
      </c>
      <c r="P167" s="81" t="s">
        <v>522</v>
      </c>
      <c r="Q167" s="79">
        <v>205</v>
      </c>
      <c r="R167" s="81" t="s">
        <v>803</v>
      </c>
      <c r="S167" s="82" t="s">
        <v>497</v>
      </c>
      <c r="T167" s="83">
        <v>0.3</v>
      </c>
      <c r="U167" s="83">
        <v>0.3</v>
      </c>
      <c r="V167" s="83">
        <v>0.4</v>
      </c>
      <c r="W167" s="83">
        <v>0.5</v>
      </c>
      <c r="X167" s="153"/>
    </row>
    <row r="168" spans="11:24">
      <c r="K168" s="76" t="s">
        <v>505</v>
      </c>
      <c r="L168" s="77" t="s">
        <v>506</v>
      </c>
      <c r="M168" s="78" t="s">
        <v>507</v>
      </c>
      <c r="N168" s="79" t="s">
        <v>505</v>
      </c>
      <c r="O168" s="80" t="s">
        <v>508</v>
      </c>
      <c r="P168" s="81" t="s">
        <v>509</v>
      </c>
      <c r="Q168" s="79" t="s">
        <v>804</v>
      </c>
      <c r="R168" s="81" t="s">
        <v>805</v>
      </c>
      <c r="S168" s="82" t="s">
        <v>497</v>
      </c>
      <c r="T168" s="83">
        <v>0.3</v>
      </c>
      <c r="U168" s="83">
        <v>0.3</v>
      </c>
      <c r="V168" s="83">
        <v>0.4</v>
      </c>
      <c r="W168" s="83">
        <v>0.5</v>
      </c>
      <c r="X168" s="153"/>
    </row>
    <row r="169" spans="11:24">
      <c r="K169" s="76" t="s">
        <v>487</v>
      </c>
      <c r="L169" s="77" t="s">
        <v>488</v>
      </c>
      <c r="M169" s="78" t="s">
        <v>489</v>
      </c>
      <c r="N169" s="79">
        <v>11</v>
      </c>
      <c r="O169" s="80" t="s">
        <v>490</v>
      </c>
      <c r="P169" s="81" t="s">
        <v>491</v>
      </c>
      <c r="Q169" s="79">
        <v>183</v>
      </c>
      <c r="R169" s="81" t="s">
        <v>806</v>
      </c>
      <c r="S169" s="82" t="s">
        <v>7</v>
      </c>
      <c r="T169" s="83">
        <v>0</v>
      </c>
      <c r="U169" s="83">
        <v>0.15</v>
      </c>
      <c r="V169" s="83">
        <v>0.25</v>
      </c>
      <c r="W169" s="83">
        <v>0.35</v>
      </c>
      <c r="X169" s="153"/>
    </row>
    <row r="170" spans="11:24">
      <c r="K170" s="76" t="s">
        <v>487</v>
      </c>
      <c r="L170" s="77" t="s">
        <v>488</v>
      </c>
      <c r="M170" s="78" t="s">
        <v>489</v>
      </c>
      <c r="N170" s="79" t="s">
        <v>533</v>
      </c>
      <c r="O170" s="80" t="s">
        <v>534</v>
      </c>
      <c r="P170" s="81" t="s">
        <v>535</v>
      </c>
      <c r="Q170" s="79">
        <v>117</v>
      </c>
      <c r="R170" s="81" t="s">
        <v>807</v>
      </c>
      <c r="S170" s="82" t="s">
        <v>7</v>
      </c>
      <c r="T170" s="83">
        <v>0</v>
      </c>
      <c r="U170" s="83">
        <v>0.15</v>
      </c>
      <c r="V170" s="83">
        <v>0.25</v>
      </c>
      <c r="W170" s="83">
        <v>0.35</v>
      </c>
      <c r="X170" s="153"/>
    </row>
    <row r="171" spans="11:24">
      <c r="K171" s="76" t="s">
        <v>505</v>
      </c>
      <c r="L171" s="77" t="s">
        <v>506</v>
      </c>
      <c r="M171" s="78" t="s">
        <v>507</v>
      </c>
      <c r="N171" s="79" t="s">
        <v>487</v>
      </c>
      <c r="O171" s="80" t="s">
        <v>521</v>
      </c>
      <c r="P171" s="81" t="s">
        <v>522</v>
      </c>
      <c r="Q171" s="79">
        <v>118</v>
      </c>
      <c r="R171" s="81" t="s">
        <v>808</v>
      </c>
      <c r="S171" s="82" t="s">
        <v>497</v>
      </c>
      <c r="T171" s="83">
        <v>0.3</v>
      </c>
      <c r="U171" s="83">
        <v>0.3</v>
      </c>
      <c r="V171" s="83">
        <v>0.4</v>
      </c>
      <c r="W171" s="83">
        <v>0.5</v>
      </c>
      <c r="X171" s="153"/>
    </row>
    <row r="172" spans="11:24">
      <c r="K172" s="76" t="s">
        <v>505</v>
      </c>
      <c r="L172" s="77" t="s">
        <v>506</v>
      </c>
      <c r="M172" s="78" t="s">
        <v>507</v>
      </c>
      <c r="N172" s="79" t="s">
        <v>573</v>
      </c>
      <c r="O172" s="80" t="s">
        <v>574</v>
      </c>
      <c r="P172" s="81" t="s">
        <v>575</v>
      </c>
      <c r="Q172" s="79">
        <v>119</v>
      </c>
      <c r="R172" s="81" t="s">
        <v>809</v>
      </c>
      <c r="S172" s="82" t="s">
        <v>497</v>
      </c>
      <c r="T172" s="83">
        <v>0.3</v>
      </c>
      <c r="U172" s="83">
        <v>0.3</v>
      </c>
      <c r="V172" s="83">
        <v>0.4</v>
      </c>
      <c r="W172" s="83">
        <v>0.5</v>
      </c>
      <c r="X172" s="153"/>
    </row>
    <row r="173" spans="11:24">
      <c r="K173" s="76" t="s">
        <v>505</v>
      </c>
      <c r="L173" s="77" t="s">
        <v>506</v>
      </c>
      <c r="M173" s="78" t="s">
        <v>507</v>
      </c>
      <c r="N173" s="79" t="s">
        <v>552</v>
      </c>
      <c r="O173" s="80" t="s">
        <v>553</v>
      </c>
      <c r="P173" s="81" t="s">
        <v>554</v>
      </c>
      <c r="Q173" s="79">
        <v>120</v>
      </c>
      <c r="R173" s="81" t="s">
        <v>810</v>
      </c>
      <c r="S173" s="82" t="s">
        <v>497</v>
      </c>
      <c r="T173" s="83">
        <v>0.3</v>
      </c>
      <c r="U173" s="83">
        <v>0.3</v>
      </c>
      <c r="V173" s="83">
        <v>0.4</v>
      </c>
      <c r="W173" s="83">
        <v>0.5</v>
      </c>
      <c r="X173" s="153"/>
    </row>
    <row r="174" spans="11:24">
      <c r="K174" s="76" t="s">
        <v>505</v>
      </c>
      <c r="L174" s="77" t="s">
        <v>506</v>
      </c>
      <c r="M174" s="78" t="s">
        <v>507</v>
      </c>
      <c r="N174" s="79" t="s">
        <v>573</v>
      </c>
      <c r="O174" s="80" t="s">
        <v>574</v>
      </c>
      <c r="P174" s="81" t="s">
        <v>575</v>
      </c>
      <c r="Q174" s="79">
        <v>211</v>
      </c>
      <c r="R174" s="81" t="s">
        <v>811</v>
      </c>
      <c r="S174" s="82" t="s">
        <v>497</v>
      </c>
      <c r="T174" s="83">
        <v>0.3</v>
      </c>
      <c r="U174" s="83">
        <v>0.3</v>
      </c>
      <c r="V174" s="83">
        <v>0.4</v>
      </c>
      <c r="W174" s="83">
        <v>0.5</v>
      </c>
      <c r="X174" s="153"/>
    </row>
    <row r="175" spans="11:24">
      <c r="K175" s="76" t="s">
        <v>505</v>
      </c>
      <c r="L175" s="77" t="s">
        <v>506</v>
      </c>
      <c r="M175" s="78" t="s">
        <v>507</v>
      </c>
      <c r="N175" s="79" t="s">
        <v>573</v>
      </c>
      <c r="O175" s="80" t="s">
        <v>574</v>
      </c>
      <c r="P175" s="81" t="s">
        <v>575</v>
      </c>
      <c r="Q175" s="79">
        <v>121</v>
      </c>
      <c r="R175" s="81" t="s">
        <v>812</v>
      </c>
      <c r="S175" s="82" t="s">
        <v>497</v>
      </c>
      <c r="T175" s="83">
        <v>0.3</v>
      </c>
      <c r="U175" s="83">
        <v>0.3</v>
      </c>
      <c r="V175" s="83">
        <v>0.4</v>
      </c>
      <c r="W175" s="83">
        <v>0.5</v>
      </c>
      <c r="X175" s="153"/>
    </row>
    <row r="176" spans="11:24">
      <c r="K176" s="76" t="s">
        <v>487</v>
      </c>
      <c r="L176" s="77" t="s">
        <v>488</v>
      </c>
      <c r="M176" s="78" t="s">
        <v>489</v>
      </c>
      <c r="N176" s="79" t="s">
        <v>533</v>
      </c>
      <c r="O176" s="80" t="s">
        <v>534</v>
      </c>
      <c r="P176" s="81" t="s">
        <v>535</v>
      </c>
      <c r="Q176" s="79">
        <v>122</v>
      </c>
      <c r="R176" s="81" t="s">
        <v>813</v>
      </c>
      <c r="S176" s="82" t="s">
        <v>7</v>
      </c>
      <c r="T176" s="83">
        <v>0</v>
      </c>
      <c r="U176" s="83">
        <v>0.15</v>
      </c>
      <c r="V176" s="83">
        <v>0.25</v>
      </c>
      <c r="W176" s="83">
        <v>0.35</v>
      </c>
      <c r="X176" s="153"/>
    </row>
    <row r="177" spans="11:24">
      <c r="K177" s="76" t="s">
        <v>487</v>
      </c>
      <c r="L177" s="77" t="s">
        <v>488</v>
      </c>
      <c r="M177" s="78" t="s">
        <v>489</v>
      </c>
      <c r="N177" s="79" t="s">
        <v>547</v>
      </c>
      <c r="O177" s="80" t="s">
        <v>548</v>
      </c>
      <c r="P177" s="81" t="s">
        <v>549</v>
      </c>
      <c r="Q177" s="79">
        <v>123</v>
      </c>
      <c r="R177" s="81" t="s">
        <v>814</v>
      </c>
      <c r="S177" s="82" t="s">
        <v>497</v>
      </c>
      <c r="T177" s="83">
        <v>0</v>
      </c>
      <c r="U177" s="83">
        <v>0</v>
      </c>
      <c r="V177" s="83">
        <v>0</v>
      </c>
      <c r="W177" s="83">
        <v>0</v>
      </c>
      <c r="X177" s="153"/>
    </row>
    <row r="178" spans="11:24">
      <c r="K178" s="76" t="s">
        <v>505</v>
      </c>
      <c r="L178" s="77" t="s">
        <v>506</v>
      </c>
      <c r="M178" s="78" t="s">
        <v>507</v>
      </c>
      <c r="N178" s="79" t="s">
        <v>552</v>
      </c>
      <c r="O178" s="80" t="s">
        <v>553</v>
      </c>
      <c r="P178" s="81" t="s">
        <v>554</v>
      </c>
      <c r="Q178" s="79">
        <v>124</v>
      </c>
      <c r="R178" s="81" t="s">
        <v>815</v>
      </c>
      <c r="S178" s="82" t="s">
        <v>497</v>
      </c>
      <c r="T178" s="83">
        <v>0.3</v>
      </c>
      <c r="U178" s="83">
        <v>0.3</v>
      </c>
      <c r="V178" s="83">
        <v>0.4</v>
      </c>
      <c r="W178" s="83">
        <v>0.5</v>
      </c>
      <c r="X178" s="153"/>
    </row>
    <row r="179" spans="11:24">
      <c r="K179" s="76" t="s">
        <v>505</v>
      </c>
      <c r="L179" s="77" t="s">
        <v>506</v>
      </c>
      <c r="M179" s="78" t="s">
        <v>507</v>
      </c>
      <c r="N179" s="79" t="s">
        <v>573</v>
      </c>
      <c r="O179" s="80" t="s">
        <v>574</v>
      </c>
      <c r="P179" s="81" t="s">
        <v>575</v>
      </c>
      <c r="Q179" s="79">
        <v>206</v>
      </c>
      <c r="R179" s="81" t="s">
        <v>816</v>
      </c>
      <c r="S179" s="82" t="s">
        <v>497</v>
      </c>
      <c r="T179" s="83">
        <v>0.3</v>
      </c>
      <c r="U179" s="83">
        <v>0.3</v>
      </c>
      <c r="V179" s="83">
        <v>0.4</v>
      </c>
      <c r="W179" s="83">
        <v>0.5</v>
      </c>
      <c r="X179" s="153"/>
    </row>
    <row r="180" spans="11:24">
      <c r="K180" s="76" t="s">
        <v>505</v>
      </c>
      <c r="L180" s="77" t="s">
        <v>506</v>
      </c>
      <c r="M180" s="78" t="s">
        <v>507</v>
      </c>
      <c r="N180" s="79" t="s">
        <v>552</v>
      </c>
      <c r="O180" s="80" t="s">
        <v>553</v>
      </c>
      <c r="P180" s="81" t="s">
        <v>554</v>
      </c>
      <c r="Q180" s="79">
        <v>125</v>
      </c>
      <c r="R180" s="81" t="s">
        <v>817</v>
      </c>
      <c r="S180" s="82" t="s">
        <v>497</v>
      </c>
      <c r="T180" s="83">
        <v>0.4</v>
      </c>
      <c r="U180" s="83">
        <v>0.4</v>
      </c>
      <c r="V180" s="83">
        <v>0.5</v>
      </c>
      <c r="W180" s="83">
        <v>0.6</v>
      </c>
      <c r="X180" s="153"/>
    </row>
    <row r="181" spans="11:24">
      <c r="K181" s="76" t="s">
        <v>487</v>
      </c>
      <c r="L181" s="77" t="s">
        <v>488</v>
      </c>
      <c r="M181" s="78" t="s">
        <v>489</v>
      </c>
      <c r="N181" s="79" t="s">
        <v>547</v>
      </c>
      <c r="O181" s="80" t="s">
        <v>548</v>
      </c>
      <c r="P181" s="81" t="s">
        <v>549</v>
      </c>
      <c r="Q181" s="79">
        <v>194</v>
      </c>
      <c r="R181" s="81" t="s">
        <v>818</v>
      </c>
      <c r="S181" s="82" t="s">
        <v>7</v>
      </c>
      <c r="T181" s="83">
        <v>0</v>
      </c>
      <c r="U181" s="83">
        <v>0.15</v>
      </c>
      <c r="V181" s="83">
        <v>0.25</v>
      </c>
      <c r="W181" s="83">
        <v>0.3</v>
      </c>
      <c r="X181" s="153"/>
    </row>
    <row r="182" spans="11:24">
      <c r="K182" s="76" t="s">
        <v>505</v>
      </c>
      <c r="L182" s="77" t="s">
        <v>506</v>
      </c>
      <c r="M182" s="78" t="s">
        <v>507</v>
      </c>
      <c r="N182" s="79" t="s">
        <v>552</v>
      </c>
      <c r="O182" s="80" t="s">
        <v>553</v>
      </c>
      <c r="P182" s="81" t="s">
        <v>554</v>
      </c>
      <c r="Q182" s="79">
        <v>126</v>
      </c>
      <c r="R182" s="81" t="s">
        <v>819</v>
      </c>
      <c r="S182" s="82" t="s">
        <v>497</v>
      </c>
      <c r="T182" s="83">
        <v>0.4</v>
      </c>
      <c r="U182" s="83">
        <v>0.4</v>
      </c>
      <c r="V182" s="83">
        <v>0.5</v>
      </c>
      <c r="W182" s="83">
        <v>0.6</v>
      </c>
      <c r="X182" s="153"/>
    </row>
    <row r="183" spans="11:24">
      <c r="K183" s="76" t="s">
        <v>505</v>
      </c>
      <c r="L183" s="77" t="s">
        <v>506</v>
      </c>
      <c r="M183" s="78" t="s">
        <v>507</v>
      </c>
      <c r="N183" s="79" t="s">
        <v>552</v>
      </c>
      <c r="O183" s="80" t="s">
        <v>553</v>
      </c>
      <c r="P183" s="81" t="s">
        <v>554</v>
      </c>
      <c r="Q183" s="79">
        <v>127</v>
      </c>
      <c r="R183" s="81" t="s">
        <v>820</v>
      </c>
      <c r="S183" s="82" t="s">
        <v>497</v>
      </c>
      <c r="T183" s="83">
        <v>0.3</v>
      </c>
      <c r="U183" s="83">
        <v>0.3</v>
      </c>
      <c r="V183" s="83">
        <v>0.4</v>
      </c>
      <c r="W183" s="83">
        <v>0.5</v>
      </c>
      <c r="X183" s="153"/>
    </row>
    <row r="184" spans="11:24">
      <c r="K184" s="76" t="s">
        <v>505</v>
      </c>
      <c r="L184" s="77" t="s">
        <v>506</v>
      </c>
      <c r="M184" s="78" t="s">
        <v>507</v>
      </c>
      <c r="N184" s="79" t="s">
        <v>552</v>
      </c>
      <c r="O184" s="80" t="s">
        <v>553</v>
      </c>
      <c r="P184" s="81" t="s">
        <v>554</v>
      </c>
      <c r="Q184" s="79">
        <v>184</v>
      </c>
      <c r="R184" s="81" t="s">
        <v>821</v>
      </c>
      <c r="S184" s="82" t="s">
        <v>497</v>
      </c>
      <c r="T184" s="83">
        <v>0.3</v>
      </c>
      <c r="U184" s="83">
        <v>0.3</v>
      </c>
      <c r="V184" s="83">
        <v>0.4</v>
      </c>
      <c r="W184" s="83">
        <v>0.5</v>
      </c>
      <c r="X184" s="153"/>
    </row>
    <row r="185" spans="11:24">
      <c r="K185" s="76" t="s">
        <v>505</v>
      </c>
      <c r="L185" s="77" t="s">
        <v>506</v>
      </c>
      <c r="M185" s="78" t="s">
        <v>507</v>
      </c>
      <c r="N185" s="79" t="s">
        <v>505</v>
      </c>
      <c r="O185" s="80" t="s">
        <v>508</v>
      </c>
      <c r="P185" s="81" t="s">
        <v>509</v>
      </c>
      <c r="Q185" s="79" t="s">
        <v>221</v>
      </c>
      <c r="R185" s="81" t="s">
        <v>822</v>
      </c>
      <c r="S185" s="82" t="s">
        <v>497</v>
      </c>
      <c r="T185" s="83">
        <v>0.3</v>
      </c>
      <c r="U185" s="83">
        <v>0.3</v>
      </c>
      <c r="V185" s="83">
        <v>0.4</v>
      </c>
      <c r="W185" s="83">
        <v>0.5</v>
      </c>
      <c r="X185" s="153"/>
    </row>
    <row r="186" spans="11:24">
      <c r="K186" s="76" t="s">
        <v>487</v>
      </c>
      <c r="L186" s="77" t="s">
        <v>488</v>
      </c>
      <c r="M186" s="78" t="s">
        <v>489</v>
      </c>
      <c r="N186" s="79">
        <v>11</v>
      </c>
      <c r="O186" s="80" t="s">
        <v>490</v>
      </c>
      <c r="P186" s="81" t="s">
        <v>491</v>
      </c>
      <c r="Q186" s="79">
        <v>128</v>
      </c>
      <c r="R186" s="81" t="s">
        <v>823</v>
      </c>
      <c r="S186" s="82" t="s">
        <v>7</v>
      </c>
      <c r="T186" s="83">
        <v>0</v>
      </c>
      <c r="U186" s="83">
        <v>0.15</v>
      </c>
      <c r="V186" s="83">
        <v>0.25</v>
      </c>
      <c r="W186" s="83">
        <v>0.35</v>
      </c>
      <c r="X186" s="153"/>
    </row>
    <row r="187" spans="11:24">
      <c r="K187" s="76" t="s">
        <v>505</v>
      </c>
      <c r="L187" s="77" t="s">
        <v>506</v>
      </c>
      <c r="M187" s="78" t="s">
        <v>507</v>
      </c>
      <c r="N187" s="79" t="s">
        <v>619</v>
      </c>
      <c r="O187" s="80" t="s">
        <v>620</v>
      </c>
      <c r="P187" s="81" t="s">
        <v>621</v>
      </c>
      <c r="Q187" s="79">
        <v>129</v>
      </c>
      <c r="R187" s="81" t="s">
        <v>824</v>
      </c>
      <c r="S187" s="82" t="s">
        <v>497</v>
      </c>
      <c r="T187" s="83">
        <v>0.4</v>
      </c>
      <c r="U187" s="83">
        <v>0.4</v>
      </c>
      <c r="V187" s="83">
        <v>0.5</v>
      </c>
      <c r="W187" s="83">
        <v>0.6</v>
      </c>
      <c r="X187" s="153"/>
    </row>
    <row r="188" spans="11:24">
      <c r="K188" s="76" t="s">
        <v>505</v>
      </c>
      <c r="L188" s="77" t="s">
        <v>506</v>
      </c>
      <c r="M188" s="78" t="s">
        <v>507</v>
      </c>
      <c r="N188" s="79" t="s">
        <v>573</v>
      </c>
      <c r="O188" s="80" t="s">
        <v>574</v>
      </c>
      <c r="P188" s="81" t="s">
        <v>575</v>
      </c>
      <c r="Q188" s="79">
        <v>130</v>
      </c>
      <c r="R188" s="81" t="s">
        <v>825</v>
      </c>
      <c r="S188" s="82" t="s">
        <v>497</v>
      </c>
      <c r="T188" s="83">
        <v>0.3</v>
      </c>
      <c r="U188" s="83">
        <v>0.3</v>
      </c>
      <c r="V188" s="83">
        <v>0.4</v>
      </c>
      <c r="W188" s="83">
        <v>0.5</v>
      </c>
      <c r="X188" s="153"/>
    </row>
    <row r="189" spans="11:24">
      <c r="K189" s="76" t="s">
        <v>505</v>
      </c>
      <c r="L189" s="77" t="s">
        <v>506</v>
      </c>
      <c r="M189" s="78" t="s">
        <v>507</v>
      </c>
      <c r="N189" s="79" t="s">
        <v>487</v>
      </c>
      <c r="O189" s="80" t="s">
        <v>521</v>
      </c>
      <c r="P189" s="81" t="s">
        <v>522</v>
      </c>
      <c r="Q189" s="79">
        <v>185</v>
      </c>
      <c r="R189" s="81" t="s">
        <v>826</v>
      </c>
      <c r="S189" s="82" t="s">
        <v>497</v>
      </c>
      <c r="T189" s="83">
        <v>0.3</v>
      </c>
      <c r="U189" s="83">
        <v>0.3</v>
      </c>
      <c r="V189" s="83">
        <v>0.4</v>
      </c>
      <c r="W189" s="83">
        <v>0.5</v>
      </c>
      <c r="X189" s="153"/>
    </row>
    <row r="190" spans="11:24">
      <c r="K190" s="76" t="s">
        <v>487</v>
      </c>
      <c r="L190" s="77" t="s">
        <v>488</v>
      </c>
      <c r="M190" s="78" t="s">
        <v>489</v>
      </c>
      <c r="N190" s="79" t="s">
        <v>547</v>
      </c>
      <c r="O190" s="80" t="s">
        <v>548</v>
      </c>
      <c r="P190" s="81" t="s">
        <v>549</v>
      </c>
      <c r="Q190" s="79">
        <v>186</v>
      </c>
      <c r="R190" s="81" t="s">
        <v>827</v>
      </c>
      <c r="S190" s="82" t="s">
        <v>497</v>
      </c>
      <c r="T190" s="83">
        <v>0</v>
      </c>
      <c r="U190" s="83">
        <v>0</v>
      </c>
      <c r="V190" s="83">
        <v>0</v>
      </c>
      <c r="W190" s="83">
        <v>0</v>
      </c>
      <c r="X190" s="153"/>
    </row>
    <row r="191" spans="11:24">
      <c r="K191" s="76" t="s">
        <v>487</v>
      </c>
      <c r="L191" s="77" t="s">
        <v>488</v>
      </c>
      <c r="M191" s="78" t="s">
        <v>489</v>
      </c>
      <c r="N191" s="79" t="s">
        <v>533</v>
      </c>
      <c r="O191" s="80" t="s">
        <v>534</v>
      </c>
      <c r="P191" s="81" t="s">
        <v>535</v>
      </c>
      <c r="Q191" s="79">
        <v>131</v>
      </c>
      <c r="R191" s="81" t="s">
        <v>828</v>
      </c>
      <c r="S191" s="82" t="s">
        <v>7</v>
      </c>
      <c r="T191" s="83">
        <v>0</v>
      </c>
      <c r="U191" s="83">
        <v>0.15</v>
      </c>
      <c r="V191" s="83">
        <v>0.25</v>
      </c>
      <c r="W191" s="83">
        <v>0.35</v>
      </c>
      <c r="X191" s="153"/>
    </row>
    <row r="192" spans="11:24">
      <c r="K192" s="76" t="s">
        <v>505</v>
      </c>
      <c r="L192" s="77" t="s">
        <v>506</v>
      </c>
      <c r="M192" s="78" t="s">
        <v>507</v>
      </c>
      <c r="N192" s="79" t="s">
        <v>505</v>
      </c>
      <c r="O192" s="80" t="s">
        <v>508</v>
      </c>
      <c r="P192" s="81" t="s">
        <v>509</v>
      </c>
      <c r="Q192" s="79">
        <v>132</v>
      </c>
      <c r="R192" s="81" t="s">
        <v>829</v>
      </c>
      <c r="S192" s="82" t="s">
        <v>497</v>
      </c>
      <c r="T192" s="83">
        <v>0.3</v>
      </c>
      <c r="U192" s="83">
        <v>0.3</v>
      </c>
      <c r="V192" s="83">
        <v>0.4</v>
      </c>
      <c r="W192" s="83">
        <v>0.5</v>
      </c>
      <c r="X192" s="153"/>
    </row>
    <row r="193" spans="11:24">
      <c r="K193" s="76" t="s">
        <v>505</v>
      </c>
      <c r="L193" s="77" t="s">
        <v>506</v>
      </c>
      <c r="M193" s="78" t="s">
        <v>507</v>
      </c>
      <c r="N193" s="79" t="s">
        <v>552</v>
      </c>
      <c r="O193" s="80" t="s">
        <v>553</v>
      </c>
      <c r="P193" s="81" t="s">
        <v>554</v>
      </c>
      <c r="Q193" s="79">
        <v>133</v>
      </c>
      <c r="R193" s="81" t="s">
        <v>830</v>
      </c>
      <c r="S193" s="82" t="s">
        <v>497</v>
      </c>
      <c r="T193" s="83">
        <v>0.4</v>
      </c>
      <c r="U193" s="83">
        <v>0.4</v>
      </c>
      <c r="V193" s="83">
        <v>0.5</v>
      </c>
      <c r="W193" s="83">
        <v>0.6</v>
      </c>
      <c r="X193" s="153"/>
    </row>
    <row r="194" spans="11:24">
      <c r="K194" s="76" t="s">
        <v>505</v>
      </c>
      <c r="L194" s="77" t="s">
        <v>506</v>
      </c>
      <c r="M194" s="78" t="s">
        <v>507</v>
      </c>
      <c r="N194" s="79" t="s">
        <v>505</v>
      </c>
      <c r="O194" s="80" t="s">
        <v>508</v>
      </c>
      <c r="P194" s="81" t="s">
        <v>509</v>
      </c>
      <c r="Q194" s="79">
        <v>187</v>
      </c>
      <c r="R194" s="81" t="s">
        <v>831</v>
      </c>
      <c r="S194" s="82" t="s">
        <v>497</v>
      </c>
      <c r="T194" s="83">
        <v>0.3</v>
      </c>
      <c r="U194" s="83">
        <v>0.3</v>
      </c>
      <c r="V194" s="83">
        <v>0.4</v>
      </c>
      <c r="W194" s="83">
        <v>0.5</v>
      </c>
      <c r="X194" s="153"/>
    </row>
    <row r="195" spans="11:24">
      <c r="K195" s="76" t="s">
        <v>487</v>
      </c>
      <c r="L195" s="77" t="s">
        <v>488</v>
      </c>
      <c r="M195" s="78" t="s">
        <v>489</v>
      </c>
      <c r="N195" s="79" t="s">
        <v>547</v>
      </c>
      <c r="O195" s="80" t="s">
        <v>548</v>
      </c>
      <c r="P195" s="81" t="s">
        <v>549</v>
      </c>
      <c r="Q195" s="79">
        <v>134</v>
      </c>
      <c r="R195" s="81" t="s">
        <v>832</v>
      </c>
      <c r="S195" s="82" t="s">
        <v>7</v>
      </c>
      <c r="T195" s="83">
        <v>0</v>
      </c>
      <c r="U195" s="83">
        <v>0.15</v>
      </c>
      <c r="V195" s="83">
        <v>0.25</v>
      </c>
      <c r="W195" s="83">
        <v>0.3</v>
      </c>
      <c r="X195" s="153"/>
    </row>
    <row r="196" spans="11:24">
      <c r="K196" s="76" t="s">
        <v>505</v>
      </c>
      <c r="L196" s="77" t="s">
        <v>506</v>
      </c>
      <c r="M196" s="78" t="s">
        <v>507</v>
      </c>
      <c r="N196" s="79" t="s">
        <v>505</v>
      </c>
      <c r="O196" s="80" t="s">
        <v>508</v>
      </c>
      <c r="P196" s="81" t="s">
        <v>509</v>
      </c>
      <c r="Q196" s="79">
        <v>188</v>
      </c>
      <c r="R196" s="81" t="s">
        <v>833</v>
      </c>
      <c r="S196" s="82" t="s">
        <v>497</v>
      </c>
      <c r="T196" s="83">
        <v>0.3</v>
      </c>
      <c r="U196" s="83">
        <v>0.3</v>
      </c>
      <c r="V196" s="83">
        <v>0.4</v>
      </c>
      <c r="W196" s="83">
        <v>0.5</v>
      </c>
      <c r="X196" s="153"/>
    </row>
    <row r="197" spans="11:24">
      <c r="K197" s="76" t="s">
        <v>505</v>
      </c>
      <c r="L197" s="77" t="s">
        <v>506</v>
      </c>
      <c r="M197" s="78" t="s">
        <v>507</v>
      </c>
      <c r="N197" s="79" t="s">
        <v>487</v>
      </c>
      <c r="O197" s="80" t="s">
        <v>521</v>
      </c>
      <c r="P197" s="81" t="s">
        <v>522</v>
      </c>
      <c r="Q197" s="79">
        <v>135</v>
      </c>
      <c r="R197" s="81" t="s">
        <v>834</v>
      </c>
      <c r="S197" s="82" t="s">
        <v>497</v>
      </c>
      <c r="T197" s="83">
        <v>0.3</v>
      </c>
      <c r="U197" s="83">
        <v>0.3</v>
      </c>
      <c r="V197" s="83">
        <v>0.4</v>
      </c>
      <c r="W197" s="83">
        <v>0.5</v>
      </c>
      <c r="X197" s="153"/>
    </row>
    <row r="198" spans="11:24">
      <c r="K198" s="76" t="s">
        <v>487</v>
      </c>
      <c r="L198" s="77" t="s">
        <v>488</v>
      </c>
      <c r="M198" s="78" t="s">
        <v>489</v>
      </c>
      <c r="N198" s="79">
        <v>11</v>
      </c>
      <c r="O198" s="80" t="s">
        <v>490</v>
      </c>
      <c r="P198" s="81" t="s">
        <v>491</v>
      </c>
      <c r="Q198" s="79">
        <v>136</v>
      </c>
      <c r="R198" s="81" t="s">
        <v>835</v>
      </c>
      <c r="S198" s="82" t="s">
        <v>7</v>
      </c>
      <c r="T198" s="83">
        <v>0</v>
      </c>
      <c r="U198" s="83">
        <v>0.15</v>
      </c>
      <c r="V198" s="83">
        <v>0.25</v>
      </c>
      <c r="W198" s="83">
        <v>0.35</v>
      </c>
      <c r="X198" s="153"/>
    </row>
    <row r="199" spans="11:24">
      <c r="K199" s="76" t="s">
        <v>505</v>
      </c>
      <c r="L199" s="77" t="s">
        <v>506</v>
      </c>
      <c r="M199" s="78" t="s">
        <v>507</v>
      </c>
      <c r="N199" s="79" t="s">
        <v>552</v>
      </c>
      <c r="O199" s="80" t="s">
        <v>553</v>
      </c>
      <c r="P199" s="81" t="s">
        <v>554</v>
      </c>
      <c r="Q199" s="79">
        <v>137</v>
      </c>
      <c r="R199" s="81" t="s">
        <v>836</v>
      </c>
      <c r="S199" s="82" t="s">
        <v>497</v>
      </c>
      <c r="T199" s="83">
        <v>0.3</v>
      </c>
      <c r="U199" s="83">
        <v>0.3</v>
      </c>
      <c r="V199" s="83">
        <v>0.4</v>
      </c>
      <c r="W199" s="83">
        <v>0.5</v>
      </c>
      <c r="X199" s="153"/>
    </row>
    <row r="200" spans="11:24">
      <c r="K200" s="76" t="s">
        <v>487</v>
      </c>
      <c r="L200" s="77" t="s">
        <v>488</v>
      </c>
      <c r="M200" s="78" t="s">
        <v>489</v>
      </c>
      <c r="N200" s="79" t="s">
        <v>547</v>
      </c>
      <c r="O200" s="80" t="s">
        <v>548</v>
      </c>
      <c r="P200" s="81" t="s">
        <v>549</v>
      </c>
      <c r="Q200" s="79">
        <v>138</v>
      </c>
      <c r="R200" s="81" t="s">
        <v>837</v>
      </c>
      <c r="S200" s="82" t="s">
        <v>497</v>
      </c>
      <c r="T200" s="83">
        <v>0</v>
      </c>
      <c r="U200" s="83">
        <v>0</v>
      </c>
      <c r="V200" s="83">
        <v>0</v>
      </c>
      <c r="W200" s="83">
        <v>0</v>
      </c>
      <c r="X200" s="153"/>
    </row>
    <row r="201" spans="11:24">
      <c r="K201" s="76" t="s">
        <v>505</v>
      </c>
      <c r="L201" s="77" t="s">
        <v>506</v>
      </c>
      <c r="M201" s="78" t="s">
        <v>507</v>
      </c>
      <c r="N201" s="79" t="s">
        <v>552</v>
      </c>
      <c r="O201" s="80" t="s">
        <v>553</v>
      </c>
      <c r="P201" s="81" t="s">
        <v>554</v>
      </c>
      <c r="Q201" s="79">
        <v>139</v>
      </c>
      <c r="R201" s="81" t="s">
        <v>838</v>
      </c>
      <c r="S201" s="82" t="s">
        <v>497</v>
      </c>
      <c r="T201" s="83">
        <v>0.3</v>
      </c>
      <c r="U201" s="83">
        <v>0.3</v>
      </c>
      <c r="V201" s="83">
        <v>0.4</v>
      </c>
      <c r="W201" s="83">
        <v>0.5</v>
      </c>
      <c r="X201" s="153"/>
    </row>
    <row r="202" spans="11:24">
      <c r="K202" s="76" t="s">
        <v>505</v>
      </c>
      <c r="L202" s="77" t="s">
        <v>506</v>
      </c>
      <c r="M202" s="78" t="s">
        <v>507</v>
      </c>
      <c r="N202" s="79" t="s">
        <v>552</v>
      </c>
      <c r="O202" s="80" t="s">
        <v>553</v>
      </c>
      <c r="P202" s="81" t="s">
        <v>554</v>
      </c>
      <c r="Q202" s="79">
        <v>189</v>
      </c>
      <c r="R202" s="81" t="s">
        <v>839</v>
      </c>
      <c r="S202" s="82" t="s">
        <v>497</v>
      </c>
      <c r="T202" s="83">
        <v>0.3</v>
      </c>
      <c r="U202" s="83">
        <v>0.3</v>
      </c>
      <c r="V202" s="83">
        <v>0.4</v>
      </c>
      <c r="W202" s="83">
        <v>0.5</v>
      </c>
      <c r="X202" s="153"/>
    </row>
    <row r="203" spans="11:24">
      <c r="K203" s="76" t="s">
        <v>487</v>
      </c>
      <c r="L203" s="77" t="s">
        <v>488</v>
      </c>
      <c r="M203" s="78" t="s">
        <v>489</v>
      </c>
      <c r="N203" s="79" t="s">
        <v>547</v>
      </c>
      <c r="O203" s="80" t="s">
        <v>548</v>
      </c>
      <c r="P203" s="81" t="s">
        <v>549</v>
      </c>
      <c r="Q203" s="79">
        <v>140</v>
      </c>
      <c r="R203" s="81" t="s">
        <v>840</v>
      </c>
      <c r="S203" s="82" t="s">
        <v>497</v>
      </c>
      <c r="T203" s="83">
        <v>0</v>
      </c>
      <c r="U203" s="83">
        <v>0</v>
      </c>
      <c r="V203" s="83">
        <v>0</v>
      </c>
      <c r="W203" s="83">
        <v>0</v>
      </c>
      <c r="X203" s="153"/>
    </row>
    <row r="204" spans="11:24">
      <c r="K204" s="76" t="s">
        <v>505</v>
      </c>
      <c r="L204" s="77" t="s">
        <v>506</v>
      </c>
      <c r="M204" s="78" t="s">
        <v>507</v>
      </c>
      <c r="N204" s="79" t="s">
        <v>568</v>
      </c>
      <c r="O204" s="80" t="s">
        <v>569</v>
      </c>
      <c r="P204" s="81" t="s">
        <v>570</v>
      </c>
      <c r="Q204" s="79">
        <v>141</v>
      </c>
      <c r="R204" s="81" t="s">
        <v>841</v>
      </c>
      <c r="S204" s="82" t="s">
        <v>497</v>
      </c>
      <c r="T204" s="83">
        <v>0.3</v>
      </c>
      <c r="U204" s="83">
        <v>0.3</v>
      </c>
      <c r="V204" s="83">
        <v>0.4</v>
      </c>
      <c r="W204" s="83">
        <v>0.5</v>
      </c>
      <c r="X204" s="153"/>
    </row>
    <row r="205" spans="11:24">
      <c r="K205" s="76" t="s">
        <v>505</v>
      </c>
      <c r="L205" s="77" t="s">
        <v>506</v>
      </c>
      <c r="M205" s="78" t="s">
        <v>507</v>
      </c>
      <c r="N205" s="79" t="s">
        <v>619</v>
      </c>
      <c r="O205" s="80" t="s">
        <v>620</v>
      </c>
      <c r="P205" s="81" t="s">
        <v>621</v>
      </c>
      <c r="Q205" s="79">
        <v>142</v>
      </c>
      <c r="R205" s="81" t="s">
        <v>842</v>
      </c>
      <c r="S205" s="82" t="s">
        <v>497</v>
      </c>
      <c r="T205" s="83">
        <v>0.4</v>
      </c>
      <c r="U205" s="83">
        <v>0.4</v>
      </c>
      <c r="V205" s="83">
        <v>0.5</v>
      </c>
      <c r="W205" s="83">
        <v>0.6</v>
      </c>
      <c r="X205" s="153"/>
    </row>
    <row r="206" spans="11:24">
      <c r="K206" s="76" t="s">
        <v>505</v>
      </c>
      <c r="L206" s="77" t="s">
        <v>506</v>
      </c>
      <c r="M206" s="78" t="s">
        <v>507</v>
      </c>
      <c r="N206" s="79" t="s">
        <v>487</v>
      </c>
      <c r="O206" s="80" t="s">
        <v>521</v>
      </c>
      <c r="P206" s="81" t="s">
        <v>522</v>
      </c>
      <c r="Q206" s="79">
        <v>143</v>
      </c>
      <c r="R206" s="81" t="s">
        <v>843</v>
      </c>
      <c r="S206" s="82" t="s">
        <v>497</v>
      </c>
      <c r="T206" s="83">
        <v>0.3</v>
      </c>
      <c r="U206" s="83">
        <v>0.3</v>
      </c>
      <c r="V206" s="83">
        <v>0.4</v>
      </c>
      <c r="W206" s="83">
        <v>0.5</v>
      </c>
      <c r="X206" s="153"/>
    </row>
    <row r="207" spans="11:24">
      <c r="K207" s="76" t="s">
        <v>505</v>
      </c>
      <c r="L207" s="77" t="s">
        <v>506</v>
      </c>
      <c r="M207" s="78" t="s">
        <v>507</v>
      </c>
      <c r="N207" s="79" t="s">
        <v>552</v>
      </c>
      <c r="O207" s="80" t="s">
        <v>553</v>
      </c>
      <c r="P207" s="81" t="s">
        <v>554</v>
      </c>
      <c r="Q207" s="79">
        <v>144</v>
      </c>
      <c r="R207" s="81" t="s">
        <v>844</v>
      </c>
      <c r="S207" s="82" t="s">
        <v>497</v>
      </c>
      <c r="T207" s="83">
        <v>0.3</v>
      </c>
      <c r="U207" s="83">
        <v>0.3</v>
      </c>
      <c r="V207" s="83">
        <v>0.4</v>
      </c>
      <c r="W207" s="83">
        <v>0.5</v>
      </c>
      <c r="X207" s="153"/>
    </row>
    <row r="208" spans="11:24">
      <c r="K208" s="76" t="s">
        <v>505</v>
      </c>
      <c r="L208" s="77" t="s">
        <v>506</v>
      </c>
      <c r="M208" s="78" t="s">
        <v>507</v>
      </c>
      <c r="N208" s="79" t="s">
        <v>552</v>
      </c>
      <c r="O208" s="80" t="s">
        <v>553</v>
      </c>
      <c r="P208" s="81" t="s">
        <v>554</v>
      </c>
      <c r="Q208" s="79">
        <v>190</v>
      </c>
      <c r="R208" s="81" t="s">
        <v>845</v>
      </c>
      <c r="S208" s="82" t="s">
        <v>497</v>
      </c>
      <c r="T208" s="83">
        <v>0.3</v>
      </c>
      <c r="U208" s="83">
        <v>0.3</v>
      </c>
      <c r="V208" s="83">
        <v>0.4</v>
      </c>
      <c r="W208" s="83">
        <v>0.5</v>
      </c>
      <c r="X208" s="153"/>
    </row>
    <row r="209" spans="11:24">
      <c r="K209" s="76" t="s">
        <v>487</v>
      </c>
      <c r="L209" s="77" t="s">
        <v>488</v>
      </c>
      <c r="M209" s="78" t="s">
        <v>489</v>
      </c>
      <c r="N209" s="79" t="s">
        <v>533</v>
      </c>
      <c r="O209" s="80" t="s">
        <v>534</v>
      </c>
      <c r="P209" s="81" t="s">
        <v>535</v>
      </c>
      <c r="Q209" s="79">
        <v>146</v>
      </c>
      <c r="R209" s="81" t="s">
        <v>846</v>
      </c>
      <c r="S209" s="82" t="s">
        <v>7</v>
      </c>
      <c r="T209" s="83">
        <v>0</v>
      </c>
      <c r="U209" s="83">
        <v>0.15</v>
      </c>
      <c r="V209" s="83">
        <v>0.25</v>
      </c>
      <c r="W209" s="83">
        <v>0.35</v>
      </c>
      <c r="X209" s="153"/>
    </row>
    <row r="210" spans="11:24">
      <c r="K210" s="76" t="s">
        <v>505</v>
      </c>
      <c r="L210" s="77" t="s">
        <v>506</v>
      </c>
      <c r="M210" s="78" t="s">
        <v>507</v>
      </c>
      <c r="N210" s="79" t="s">
        <v>487</v>
      </c>
      <c r="O210" s="80" t="s">
        <v>521</v>
      </c>
      <c r="P210" s="81" t="s">
        <v>522</v>
      </c>
      <c r="Q210" s="79">
        <v>191</v>
      </c>
      <c r="R210" s="81" t="s">
        <v>847</v>
      </c>
      <c r="S210" s="82" t="s">
        <v>497</v>
      </c>
      <c r="T210" s="83">
        <v>0.3</v>
      </c>
      <c r="U210" s="83">
        <v>0.3</v>
      </c>
      <c r="V210" s="83">
        <v>0.4</v>
      </c>
      <c r="W210" s="83">
        <v>0.5</v>
      </c>
      <c r="X210" s="153"/>
    </row>
    <row r="211" spans="11:24">
      <c r="K211" s="76" t="s">
        <v>487</v>
      </c>
      <c r="L211" s="77" t="s">
        <v>488</v>
      </c>
      <c r="M211" s="78" t="s">
        <v>489</v>
      </c>
      <c r="N211" s="79" t="s">
        <v>533</v>
      </c>
      <c r="O211" s="80" t="s">
        <v>534</v>
      </c>
      <c r="P211" s="81" t="s">
        <v>535</v>
      </c>
      <c r="Q211" s="79">
        <v>147</v>
      </c>
      <c r="R211" s="81" t="s">
        <v>848</v>
      </c>
      <c r="S211" s="82" t="s">
        <v>7</v>
      </c>
      <c r="T211" s="83">
        <v>0</v>
      </c>
      <c r="U211" s="83">
        <v>0.15</v>
      </c>
      <c r="V211" s="83">
        <v>0.25</v>
      </c>
      <c r="W211" s="83">
        <v>0.35</v>
      </c>
      <c r="X211" s="153"/>
    </row>
    <row r="212" spans="11:24">
      <c r="K212" s="76" t="s">
        <v>487</v>
      </c>
      <c r="L212" s="77" t="s">
        <v>488</v>
      </c>
      <c r="M212" s="78" t="s">
        <v>489</v>
      </c>
      <c r="N212" s="79" t="s">
        <v>533</v>
      </c>
      <c r="O212" s="80" t="s">
        <v>534</v>
      </c>
      <c r="P212" s="81" t="s">
        <v>535</v>
      </c>
      <c r="Q212" s="79">
        <v>192</v>
      </c>
      <c r="R212" s="81" t="s">
        <v>849</v>
      </c>
      <c r="S212" s="82" t="s">
        <v>7</v>
      </c>
      <c r="T212" s="83">
        <v>0</v>
      </c>
      <c r="U212" s="83">
        <v>0.15</v>
      </c>
      <c r="V212" s="83">
        <v>0.25</v>
      </c>
      <c r="W212" s="83">
        <v>0.35</v>
      </c>
      <c r="X212" s="153"/>
    </row>
    <row r="213" spans="11:24">
      <c r="K213" s="76" t="s">
        <v>505</v>
      </c>
      <c r="L213" s="77" t="s">
        <v>506</v>
      </c>
      <c r="M213" s="78" t="s">
        <v>507</v>
      </c>
      <c r="N213" s="79" t="s">
        <v>573</v>
      </c>
      <c r="O213" s="80" t="s">
        <v>574</v>
      </c>
      <c r="P213" s="81" t="s">
        <v>575</v>
      </c>
      <c r="Q213" s="79">
        <v>193</v>
      </c>
      <c r="R213" s="81" t="s">
        <v>850</v>
      </c>
      <c r="S213" s="82" t="s">
        <v>497</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4.4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c r="B1" s="4" t="s">
        <v>851</v>
      </c>
      <c r="C1" t="s">
        <v>852</v>
      </c>
      <c r="D1" t="s">
        <v>268</v>
      </c>
      <c r="E1" t="s">
        <v>853</v>
      </c>
      <c r="F1" t="s">
        <v>854</v>
      </c>
      <c r="N1" s="5" t="s">
        <v>7</v>
      </c>
    </row>
    <row r="2" spans="1:14">
      <c r="B2" s="4" t="e">
        <f>#REF!</f>
        <v>#REF!</v>
      </c>
      <c r="C2" t="e">
        <f>B2-#REF!</f>
        <v>#REF!</v>
      </c>
      <c r="D2" t="e">
        <f>YEAR(B2)</f>
        <v>#REF!</v>
      </c>
      <c r="E2" t="e">
        <f>VLOOKUP(D2,$J$2:$K$78,2,FALSE)</f>
        <v>#REF!</v>
      </c>
      <c r="F2" t="e">
        <f>C2/E2</f>
        <v>#REF!</v>
      </c>
      <c r="J2">
        <v>2023</v>
      </c>
      <c r="K2">
        <v>365</v>
      </c>
      <c r="N2" s="5" t="s">
        <v>497</v>
      </c>
    </row>
    <row r="3" spans="1:14">
      <c r="A3">
        <v>1</v>
      </c>
      <c r="B3" s="4" t="e">
        <f>EOMONTH($B$2,A3)</f>
        <v>#REF!</v>
      </c>
      <c r="C3" t="e">
        <f>B3-B2</f>
        <v>#REF!</v>
      </c>
      <c r="D3" t="e">
        <f t="shared" ref="D3:D66" si="0">YEAR(B3)</f>
        <v>#REF!</v>
      </c>
      <c r="E3" t="e">
        <f t="shared" ref="E3:E66" si="1">VLOOKUP(D3,$J$2:$K$78,2,FALSE)</f>
        <v>#REF!</v>
      </c>
      <c r="F3" t="e">
        <f>C3/E3</f>
        <v>#REF!</v>
      </c>
      <c r="J3">
        <f>J2+1</f>
        <v>2024</v>
      </c>
      <c r="K3">
        <v>366</v>
      </c>
    </row>
    <row r="4" spans="1:14">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855</v>
      </c>
    </row>
    <row r="5" spans="1:14">
      <c r="A5">
        <f t="shared" ref="A5:A68" si="6">A4+1</f>
        <v>3</v>
      </c>
      <c r="B5" s="4" t="e">
        <f t="shared" si="2"/>
        <v>#REF!</v>
      </c>
      <c r="C5" t="e">
        <f t="shared" si="3"/>
        <v>#REF!</v>
      </c>
      <c r="D5" t="e">
        <f t="shared" si="0"/>
        <v>#REF!</v>
      </c>
      <c r="E5" t="e">
        <f t="shared" si="1"/>
        <v>#REF!</v>
      </c>
      <c r="F5" t="e">
        <f t="shared" si="4"/>
        <v>#REF!</v>
      </c>
      <c r="J5">
        <f t="shared" si="5"/>
        <v>2026</v>
      </c>
      <c r="K5">
        <v>365</v>
      </c>
      <c r="N5" s="6" t="s">
        <v>856</v>
      </c>
    </row>
    <row r="6" spans="1:14">
      <c r="A6">
        <f t="shared" si="6"/>
        <v>4</v>
      </c>
      <c r="B6" s="4" t="e">
        <f t="shared" si="2"/>
        <v>#REF!</v>
      </c>
      <c r="C6" t="e">
        <f t="shared" si="3"/>
        <v>#REF!</v>
      </c>
      <c r="D6" t="e">
        <f t="shared" si="0"/>
        <v>#REF!</v>
      </c>
      <c r="E6" t="e">
        <f t="shared" si="1"/>
        <v>#REF!</v>
      </c>
      <c r="F6" t="e">
        <f t="shared" si="4"/>
        <v>#REF!</v>
      </c>
      <c r="J6">
        <f t="shared" si="5"/>
        <v>2027</v>
      </c>
      <c r="K6">
        <v>365</v>
      </c>
    </row>
    <row r="7" spans="1:14">
      <c r="A7">
        <f t="shared" si="6"/>
        <v>5</v>
      </c>
      <c r="B7" s="4" t="e">
        <f t="shared" si="2"/>
        <v>#REF!</v>
      </c>
      <c r="C7" t="e">
        <f t="shared" si="3"/>
        <v>#REF!</v>
      </c>
      <c r="D7" t="e">
        <f t="shared" si="0"/>
        <v>#REF!</v>
      </c>
      <c r="E7" t="e">
        <f t="shared" si="1"/>
        <v>#REF!</v>
      </c>
      <c r="F7" t="e">
        <f t="shared" si="4"/>
        <v>#REF!</v>
      </c>
      <c r="J7">
        <f t="shared" si="5"/>
        <v>2028</v>
      </c>
      <c r="K7">
        <v>366</v>
      </c>
      <c r="N7" s="5" t="s">
        <v>857</v>
      </c>
    </row>
    <row r="8" spans="1:14">
      <c r="A8">
        <f t="shared" si="6"/>
        <v>6</v>
      </c>
      <c r="B8" s="4" t="e">
        <f t="shared" si="2"/>
        <v>#REF!</v>
      </c>
      <c r="C8" t="e">
        <f t="shared" si="3"/>
        <v>#REF!</v>
      </c>
      <c r="D8" t="e">
        <f t="shared" si="0"/>
        <v>#REF!</v>
      </c>
      <c r="E8" t="e">
        <f t="shared" si="1"/>
        <v>#REF!</v>
      </c>
      <c r="F8" t="e">
        <f t="shared" si="4"/>
        <v>#REF!</v>
      </c>
      <c r="J8">
        <f t="shared" si="5"/>
        <v>2029</v>
      </c>
      <c r="K8">
        <v>365</v>
      </c>
      <c r="N8" s="5" t="s">
        <v>858</v>
      </c>
    </row>
    <row r="9" spans="1:14">
      <c r="A9">
        <f t="shared" si="6"/>
        <v>7</v>
      </c>
      <c r="B9" s="4" t="e">
        <f t="shared" si="2"/>
        <v>#REF!</v>
      </c>
      <c r="C9" t="e">
        <f t="shared" si="3"/>
        <v>#REF!</v>
      </c>
      <c r="D9" t="e">
        <f t="shared" si="0"/>
        <v>#REF!</v>
      </c>
      <c r="E9" t="e">
        <f t="shared" si="1"/>
        <v>#REF!</v>
      </c>
      <c r="F9" t="e">
        <f t="shared" si="4"/>
        <v>#REF!</v>
      </c>
      <c r="J9">
        <f t="shared" si="5"/>
        <v>2030</v>
      </c>
      <c r="K9">
        <v>365</v>
      </c>
      <c r="N9" s="5" t="s">
        <v>859</v>
      </c>
    </row>
    <row r="10" spans="1:14">
      <c r="A10">
        <f t="shared" si="6"/>
        <v>8</v>
      </c>
      <c r="B10" s="4" t="e">
        <f t="shared" si="2"/>
        <v>#REF!</v>
      </c>
      <c r="C10" t="e">
        <f t="shared" si="3"/>
        <v>#REF!</v>
      </c>
      <c r="D10" t="e">
        <f t="shared" si="0"/>
        <v>#REF!</v>
      </c>
      <c r="E10" t="e">
        <f t="shared" si="1"/>
        <v>#REF!</v>
      </c>
      <c r="F10" t="e">
        <f t="shared" si="4"/>
        <v>#REF!</v>
      </c>
      <c r="J10">
        <f t="shared" si="5"/>
        <v>2031</v>
      </c>
      <c r="K10">
        <v>365</v>
      </c>
    </row>
    <row r="11" spans="1:14">
      <c r="A11">
        <f t="shared" si="6"/>
        <v>9</v>
      </c>
      <c r="B11" s="4" t="e">
        <f t="shared" si="2"/>
        <v>#REF!</v>
      </c>
      <c r="C11" t="e">
        <f t="shared" si="3"/>
        <v>#REF!</v>
      </c>
      <c r="D11" t="e">
        <f t="shared" si="0"/>
        <v>#REF!</v>
      </c>
      <c r="E11" t="e">
        <f t="shared" si="1"/>
        <v>#REF!</v>
      </c>
      <c r="F11" t="e">
        <f t="shared" si="4"/>
        <v>#REF!</v>
      </c>
      <c r="J11">
        <f t="shared" si="5"/>
        <v>2032</v>
      </c>
      <c r="K11">
        <v>366</v>
      </c>
    </row>
    <row r="12" spans="1:14">
      <c r="A12">
        <f t="shared" si="6"/>
        <v>10</v>
      </c>
      <c r="B12" s="4" t="e">
        <f t="shared" si="2"/>
        <v>#REF!</v>
      </c>
      <c r="C12" t="e">
        <f t="shared" si="3"/>
        <v>#REF!</v>
      </c>
      <c r="D12" t="e">
        <f t="shared" si="0"/>
        <v>#REF!</v>
      </c>
      <c r="E12" t="e">
        <f t="shared" si="1"/>
        <v>#REF!</v>
      </c>
      <c r="F12" t="e">
        <f t="shared" si="4"/>
        <v>#REF!</v>
      </c>
      <c r="J12">
        <f t="shared" si="5"/>
        <v>2033</v>
      </c>
      <c r="K12">
        <v>365</v>
      </c>
    </row>
    <row r="13" spans="1:14">
      <c r="A13">
        <f t="shared" si="6"/>
        <v>11</v>
      </c>
      <c r="B13" s="4" t="e">
        <f t="shared" si="2"/>
        <v>#REF!</v>
      </c>
      <c r="C13" t="e">
        <f t="shared" si="3"/>
        <v>#REF!</v>
      </c>
      <c r="D13" t="e">
        <f t="shared" si="0"/>
        <v>#REF!</v>
      </c>
      <c r="E13" t="e">
        <f t="shared" si="1"/>
        <v>#REF!</v>
      </c>
      <c r="F13" t="e">
        <f t="shared" si="4"/>
        <v>#REF!</v>
      </c>
      <c r="J13">
        <f t="shared" si="5"/>
        <v>2034</v>
      </c>
      <c r="K13">
        <v>365</v>
      </c>
    </row>
    <row r="14" spans="1:14">
      <c r="A14">
        <f t="shared" si="6"/>
        <v>12</v>
      </c>
      <c r="B14" s="4" t="e">
        <f t="shared" si="2"/>
        <v>#REF!</v>
      </c>
      <c r="C14" t="e">
        <f t="shared" si="3"/>
        <v>#REF!</v>
      </c>
      <c r="D14" t="e">
        <f t="shared" si="0"/>
        <v>#REF!</v>
      </c>
      <c r="E14" t="e">
        <f t="shared" si="1"/>
        <v>#REF!</v>
      </c>
      <c r="F14" t="e">
        <f t="shared" si="4"/>
        <v>#REF!</v>
      </c>
      <c r="J14">
        <f t="shared" si="5"/>
        <v>2035</v>
      </c>
      <c r="K14">
        <v>365</v>
      </c>
    </row>
    <row r="15" spans="1:14">
      <c r="A15">
        <f t="shared" si="6"/>
        <v>13</v>
      </c>
      <c r="B15" s="4" t="e">
        <f t="shared" si="2"/>
        <v>#REF!</v>
      </c>
      <c r="C15" t="e">
        <f t="shared" si="3"/>
        <v>#REF!</v>
      </c>
      <c r="D15" t="e">
        <f t="shared" si="0"/>
        <v>#REF!</v>
      </c>
      <c r="E15" t="e">
        <f t="shared" si="1"/>
        <v>#REF!</v>
      </c>
      <c r="F15" t="e">
        <f t="shared" si="4"/>
        <v>#REF!</v>
      </c>
      <c r="J15">
        <f t="shared" si="5"/>
        <v>2036</v>
      </c>
      <c r="K15">
        <v>366</v>
      </c>
    </row>
    <row r="16" spans="1:14">
      <c r="A16">
        <f t="shared" si="6"/>
        <v>14</v>
      </c>
      <c r="B16" s="4" t="e">
        <f t="shared" si="2"/>
        <v>#REF!</v>
      </c>
      <c r="C16" t="e">
        <f t="shared" si="3"/>
        <v>#REF!</v>
      </c>
      <c r="D16" t="e">
        <f t="shared" si="0"/>
        <v>#REF!</v>
      </c>
      <c r="E16" t="e">
        <f t="shared" si="1"/>
        <v>#REF!</v>
      </c>
      <c r="F16" t="e">
        <f t="shared" si="4"/>
        <v>#REF!</v>
      </c>
      <c r="J16">
        <f t="shared" si="5"/>
        <v>2037</v>
      </c>
      <c r="K16">
        <v>365</v>
      </c>
    </row>
    <row r="17" spans="1:11">
      <c r="A17">
        <f t="shared" si="6"/>
        <v>15</v>
      </c>
      <c r="B17" s="4" t="e">
        <f t="shared" si="2"/>
        <v>#REF!</v>
      </c>
      <c r="C17" t="e">
        <f t="shared" si="3"/>
        <v>#REF!</v>
      </c>
      <c r="D17" t="e">
        <f t="shared" si="0"/>
        <v>#REF!</v>
      </c>
      <c r="E17" t="e">
        <f t="shared" si="1"/>
        <v>#REF!</v>
      </c>
      <c r="F17" t="e">
        <f t="shared" si="4"/>
        <v>#REF!</v>
      </c>
      <c r="J17">
        <f t="shared" si="5"/>
        <v>2038</v>
      </c>
      <c r="K17">
        <v>365</v>
      </c>
    </row>
    <row r="18" spans="1:11">
      <c r="A18">
        <f t="shared" si="6"/>
        <v>16</v>
      </c>
      <c r="B18" s="4" t="e">
        <f t="shared" si="2"/>
        <v>#REF!</v>
      </c>
      <c r="C18" t="e">
        <f t="shared" si="3"/>
        <v>#REF!</v>
      </c>
      <c r="D18" t="e">
        <f t="shared" si="0"/>
        <v>#REF!</v>
      </c>
      <c r="E18" t="e">
        <f t="shared" si="1"/>
        <v>#REF!</v>
      </c>
      <c r="F18" t="e">
        <f t="shared" si="4"/>
        <v>#REF!</v>
      </c>
      <c r="J18">
        <f t="shared" si="5"/>
        <v>2039</v>
      </c>
      <c r="K18">
        <v>365</v>
      </c>
    </row>
    <row r="19" spans="1:11">
      <c r="A19">
        <f t="shared" si="6"/>
        <v>17</v>
      </c>
      <c r="B19" s="4" t="e">
        <f t="shared" si="2"/>
        <v>#REF!</v>
      </c>
      <c r="C19" t="e">
        <f t="shared" si="3"/>
        <v>#REF!</v>
      </c>
      <c r="D19" t="e">
        <f t="shared" si="0"/>
        <v>#REF!</v>
      </c>
      <c r="E19" t="e">
        <f t="shared" si="1"/>
        <v>#REF!</v>
      </c>
      <c r="F19" t="e">
        <f t="shared" si="4"/>
        <v>#REF!</v>
      </c>
      <c r="J19">
        <f t="shared" si="5"/>
        <v>2040</v>
      </c>
      <c r="K19">
        <v>366</v>
      </c>
    </row>
    <row r="20" spans="1:11">
      <c r="A20">
        <f t="shared" si="6"/>
        <v>18</v>
      </c>
      <c r="B20" s="4" t="e">
        <f t="shared" si="2"/>
        <v>#REF!</v>
      </c>
      <c r="C20" t="e">
        <f t="shared" si="3"/>
        <v>#REF!</v>
      </c>
      <c r="D20" t="e">
        <f t="shared" si="0"/>
        <v>#REF!</v>
      </c>
      <c r="E20" t="e">
        <f t="shared" si="1"/>
        <v>#REF!</v>
      </c>
      <c r="F20" t="e">
        <f t="shared" si="4"/>
        <v>#REF!</v>
      </c>
      <c r="J20">
        <f t="shared" si="5"/>
        <v>2041</v>
      </c>
      <c r="K20">
        <v>365</v>
      </c>
    </row>
    <row r="21" spans="1:11">
      <c r="A21">
        <f t="shared" si="6"/>
        <v>19</v>
      </c>
      <c r="B21" s="4" t="e">
        <f t="shared" si="2"/>
        <v>#REF!</v>
      </c>
      <c r="C21" t="e">
        <f t="shared" si="3"/>
        <v>#REF!</v>
      </c>
      <c r="D21" t="e">
        <f t="shared" si="0"/>
        <v>#REF!</v>
      </c>
      <c r="E21" t="e">
        <f t="shared" si="1"/>
        <v>#REF!</v>
      </c>
      <c r="F21" t="e">
        <f t="shared" si="4"/>
        <v>#REF!</v>
      </c>
      <c r="J21">
        <f t="shared" si="5"/>
        <v>2042</v>
      </c>
      <c r="K21">
        <v>365</v>
      </c>
    </row>
    <row r="22" spans="1:11">
      <c r="A22">
        <f t="shared" si="6"/>
        <v>20</v>
      </c>
      <c r="B22" s="4" t="e">
        <f t="shared" si="2"/>
        <v>#REF!</v>
      </c>
      <c r="C22" t="e">
        <f t="shared" si="3"/>
        <v>#REF!</v>
      </c>
      <c r="D22" t="e">
        <f t="shared" si="0"/>
        <v>#REF!</v>
      </c>
      <c r="E22" t="e">
        <f t="shared" si="1"/>
        <v>#REF!</v>
      </c>
      <c r="F22" t="e">
        <f t="shared" si="4"/>
        <v>#REF!</v>
      </c>
      <c r="J22">
        <f t="shared" si="5"/>
        <v>2043</v>
      </c>
      <c r="K22">
        <v>365</v>
      </c>
    </row>
    <row r="23" spans="1:11">
      <c r="A23">
        <f t="shared" si="6"/>
        <v>21</v>
      </c>
      <c r="B23" s="4" t="e">
        <f t="shared" si="2"/>
        <v>#REF!</v>
      </c>
      <c r="C23" t="e">
        <f t="shared" si="3"/>
        <v>#REF!</v>
      </c>
      <c r="D23" t="e">
        <f t="shared" si="0"/>
        <v>#REF!</v>
      </c>
      <c r="E23" t="e">
        <f t="shared" si="1"/>
        <v>#REF!</v>
      </c>
      <c r="F23" t="e">
        <f t="shared" si="4"/>
        <v>#REF!</v>
      </c>
      <c r="J23">
        <f t="shared" si="5"/>
        <v>2044</v>
      </c>
      <c r="K23">
        <v>366</v>
      </c>
    </row>
    <row r="24" spans="1:11">
      <c r="A24">
        <f t="shared" si="6"/>
        <v>22</v>
      </c>
      <c r="B24" s="4" t="e">
        <f t="shared" si="2"/>
        <v>#REF!</v>
      </c>
      <c r="C24" t="e">
        <f t="shared" si="3"/>
        <v>#REF!</v>
      </c>
      <c r="D24" t="e">
        <f t="shared" si="0"/>
        <v>#REF!</v>
      </c>
      <c r="E24" t="e">
        <f t="shared" si="1"/>
        <v>#REF!</v>
      </c>
      <c r="F24" t="e">
        <f t="shared" si="4"/>
        <v>#REF!</v>
      </c>
      <c r="J24">
        <f t="shared" si="5"/>
        <v>2045</v>
      </c>
      <c r="K24">
        <v>365</v>
      </c>
    </row>
    <row r="25" spans="1:11">
      <c r="A25">
        <f t="shared" si="6"/>
        <v>23</v>
      </c>
      <c r="B25" s="4" t="e">
        <f t="shared" si="2"/>
        <v>#REF!</v>
      </c>
      <c r="C25" t="e">
        <f t="shared" si="3"/>
        <v>#REF!</v>
      </c>
      <c r="D25" t="e">
        <f t="shared" si="0"/>
        <v>#REF!</v>
      </c>
      <c r="E25" t="e">
        <f t="shared" si="1"/>
        <v>#REF!</v>
      </c>
      <c r="F25" t="e">
        <f t="shared" si="4"/>
        <v>#REF!</v>
      </c>
      <c r="J25">
        <f t="shared" si="5"/>
        <v>2046</v>
      </c>
      <c r="K25">
        <v>365</v>
      </c>
    </row>
    <row r="26" spans="1:11">
      <c r="A26">
        <f t="shared" si="6"/>
        <v>24</v>
      </c>
      <c r="B26" s="4" t="e">
        <f t="shared" si="2"/>
        <v>#REF!</v>
      </c>
      <c r="C26" t="e">
        <f t="shared" si="3"/>
        <v>#REF!</v>
      </c>
      <c r="D26" t="e">
        <f t="shared" si="0"/>
        <v>#REF!</v>
      </c>
      <c r="E26" t="e">
        <f t="shared" si="1"/>
        <v>#REF!</v>
      </c>
      <c r="F26" t="e">
        <f t="shared" si="4"/>
        <v>#REF!</v>
      </c>
      <c r="J26">
        <f t="shared" si="5"/>
        <v>2047</v>
      </c>
      <c r="K26">
        <v>365</v>
      </c>
    </row>
    <row r="27" spans="1:11">
      <c r="A27">
        <f t="shared" si="6"/>
        <v>25</v>
      </c>
      <c r="B27" s="4" t="e">
        <f t="shared" si="2"/>
        <v>#REF!</v>
      </c>
      <c r="C27" t="e">
        <f t="shared" si="3"/>
        <v>#REF!</v>
      </c>
      <c r="D27" t="e">
        <f t="shared" si="0"/>
        <v>#REF!</v>
      </c>
      <c r="E27" t="e">
        <f t="shared" si="1"/>
        <v>#REF!</v>
      </c>
      <c r="F27" t="e">
        <f t="shared" si="4"/>
        <v>#REF!</v>
      </c>
      <c r="J27">
        <f t="shared" si="5"/>
        <v>2048</v>
      </c>
      <c r="K27">
        <v>366</v>
      </c>
    </row>
    <row r="28" spans="1:11">
      <c r="A28">
        <f t="shared" si="6"/>
        <v>26</v>
      </c>
      <c r="B28" s="4" t="e">
        <f t="shared" si="2"/>
        <v>#REF!</v>
      </c>
      <c r="C28" t="e">
        <f t="shared" si="3"/>
        <v>#REF!</v>
      </c>
      <c r="D28" t="e">
        <f t="shared" si="0"/>
        <v>#REF!</v>
      </c>
      <c r="E28" t="e">
        <f t="shared" si="1"/>
        <v>#REF!</v>
      </c>
      <c r="F28" t="e">
        <f t="shared" si="4"/>
        <v>#REF!</v>
      </c>
      <c r="J28">
        <f t="shared" si="5"/>
        <v>2049</v>
      </c>
      <c r="K28">
        <v>365</v>
      </c>
    </row>
    <row r="29" spans="1:11">
      <c r="A29">
        <f t="shared" si="6"/>
        <v>27</v>
      </c>
      <c r="B29" s="4" t="e">
        <f t="shared" si="2"/>
        <v>#REF!</v>
      </c>
      <c r="C29" t="e">
        <f t="shared" si="3"/>
        <v>#REF!</v>
      </c>
      <c r="D29" t="e">
        <f t="shared" si="0"/>
        <v>#REF!</v>
      </c>
      <c r="E29" t="e">
        <f t="shared" si="1"/>
        <v>#REF!</v>
      </c>
      <c r="F29" t="e">
        <f t="shared" si="4"/>
        <v>#REF!</v>
      </c>
      <c r="J29">
        <f t="shared" si="5"/>
        <v>2050</v>
      </c>
      <c r="K29">
        <v>365</v>
      </c>
    </row>
    <row r="30" spans="1:11">
      <c r="A30">
        <f t="shared" si="6"/>
        <v>28</v>
      </c>
      <c r="B30" s="4" t="e">
        <f t="shared" si="2"/>
        <v>#REF!</v>
      </c>
      <c r="C30" t="e">
        <f t="shared" si="3"/>
        <v>#REF!</v>
      </c>
      <c r="D30" t="e">
        <f t="shared" si="0"/>
        <v>#REF!</v>
      </c>
      <c r="E30" t="e">
        <f t="shared" si="1"/>
        <v>#REF!</v>
      </c>
      <c r="F30" t="e">
        <f t="shared" si="4"/>
        <v>#REF!</v>
      </c>
      <c r="J30">
        <f t="shared" si="5"/>
        <v>2051</v>
      </c>
      <c r="K30">
        <v>365</v>
      </c>
    </row>
    <row r="31" spans="1:11">
      <c r="A31">
        <f t="shared" si="6"/>
        <v>29</v>
      </c>
      <c r="B31" s="4" t="e">
        <f t="shared" si="2"/>
        <v>#REF!</v>
      </c>
      <c r="C31" t="e">
        <f t="shared" si="3"/>
        <v>#REF!</v>
      </c>
      <c r="D31" t="e">
        <f t="shared" si="0"/>
        <v>#REF!</v>
      </c>
      <c r="E31" t="e">
        <f t="shared" si="1"/>
        <v>#REF!</v>
      </c>
      <c r="F31" t="e">
        <f t="shared" si="4"/>
        <v>#REF!</v>
      </c>
      <c r="J31">
        <f t="shared" si="5"/>
        <v>2052</v>
      </c>
      <c r="K31">
        <v>366</v>
      </c>
    </row>
    <row r="32" spans="1:11">
      <c r="A32">
        <f t="shared" si="6"/>
        <v>30</v>
      </c>
      <c r="B32" s="4" t="e">
        <f t="shared" si="2"/>
        <v>#REF!</v>
      </c>
      <c r="C32" t="e">
        <f t="shared" si="3"/>
        <v>#REF!</v>
      </c>
      <c r="D32" t="e">
        <f t="shared" si="0"/>
        <v>#REF!</v>
      </c>
      <c r="E32" t="e">
        <f t="shared" si="1"/>
        <v>#REF!</v>
      </c>
      <c r="F32" t="e">
        <f t="shared" si="4"/>
        <v>#REF!</v>
      </c>
      <c r="J32">
        <f t="shared" si="5"/>
        <v>2053</v>
      </c>
      <c r="K32">
        <v>365</v>
      </c>
    </row>
    <row r="33" spans="1:11">
      <c r="A33">
        <f t="shared" si="6"/>
        <v>31</v>
      </c>
      <c r="B33" s="4" t="e">
        <f t="shared" si="2"/>
        <v>#REF!</v>
      </c>
      <c r="C33" t="e">
        <f t="shared" si="3"/>
        <v>#REF!</v>
      </c>
      <c r="D33" t="e">
        <f t="shared" si="0"/>
        <v>#REF!</v>
      </c>
      <c r="E33" t="e">
        <f t="shared" si="1"/>
        <v>#REF!</v>
      </c>
      <c r="F33" t="e">
        <f t="shared" si="4"/>
        <v>#REF!</v>
      </c>
      <c r="J33">
        <f t="shared" si="5"/>
        <v>2054</v>
      </c>
      <c r="K33">
        <v>365</v>
      </c>
    </row>
    <row r="34" spans="1:11">
      <c r="A34">
        <f t="shared" si="6"/>
        <v>32</v>
      </c>
      <c r="B34" s="4" t="e">
        <f t="shared" si="2"/>
        <v>#REF!</v>
      </c>
      <c r="C34" t="e">
        <f t="shared" si="3"/>
        <v>#REF!</v>
      </c>
      <c r="D34" t="e">
        <f t="shared" si="0"/>
        <v>#REF!</v>
      </c>
      <c r="E34" t="e">
        <f t="shared" si="1"/>
        <v>#REF!</v>
      </c>
      <c r="F34" t="e">
        <f t="shared" si="4"/>
        <v>#REF!</v>
      </c>
      <c r="J34">
        <f t="shared" si="5"/>
        <v>2055</v>
      </c>
      <c r="K34">
        <v>365</v>
      </c>
    </row>
    <row r="35" spans="1:11">
      <c r="A35">
        <f t="shared" si="6"/>
        <v>33</v>
      </c>
      <c r="B35" s="4" t="e">
        <f t="shared" si="2"/>
        <v>#REF!</v>
      </c>
      <c r="C35" t="e">
        <f t="shared" si="3"/>
        <v>#REF!</v>
      </c>
      <c r="D35" t="e">
        <f t="shared" si="0"/>
        <v>#REF!</v>
      </c>
      <c r="E35" t="e">
        <f t="shared" si="1"/>
        <v>#REF!</v>
      </c>
      <c r="F35" t="e">
        <f t="shared" si="4"/>
        <v>#REF!</v>
      </c>
      <c r="J35">
        <f t="shared" si="5"/>
        <v>2056</v>
      </c>
      <c r="K35">
        <v>366</v>
      </c>
    </row>
    <row r="36" spans="1:11">
      <c r="A36">
        <f t="shared" si="6"/>
        <v>34</v>
      </c>
      <c r="B36" s="4" t="e">
        <f t="shared" si="2"/>
        <v>#REF!</v>
      </c>
      <c r="C36" t="e">
        <f t="shared" si="3"/>
        <v>#REF!</v>
      </c>
      <c r="D36" t="e">
        <f t="shared" si="0"/>
        <v>#REF!</v>
      </c>
      <c r="E36" t="e">
        <f t="shared" si="1"/>
        <v>#REF!</v>
      </c>
      <c r="F36" t="e">
        <f t="shared" si="4"/>
        <v>#REF!</v>
      </c>
      <c r="J36">
        <f t="shared" si="5"/>
        <v>2057</v>
      </c>
      <c r="K36">
        <v>365</v>
      </c>
    </row>
    <row r="37" spans="1:11">
      <c r="A37">
        <f t="shared" si="6"/>
        <v>35</v>
      </c>
      <c r="B37" s="4" t="e">
        <f t="shared" si="2"/>
        <v>#REF!</v>
      </c>
      <c r="C37" t="e">
        <f t="shared" si="3"/>
        <v>#REF!</v>
      </c>
      <c r="D37" t="e">
        <f t="shared" si="0"/>
        <v>#REF!</v>
      </c>
      <c r="E37" t="e">
        <f t="shared" si="1"/>
        <v>#REF!</v>
      </c>
      <c r="F37" t="e">
        <f t="shared" si="4"/>
        <v>#REF!</v>
      </c>
      <c r="J37">
        <f t="shared" si="5"/>
        <v>2058</v>
      </c>
      <c r="K37">
        <v>365</v>
      </c>
    </row>
    <row r="38" spans="1:11">
      <c r="A38">
        <f t="shared" si="6"/>
        <v>36</v>
      </c>
      <c r="B38" s="4" t="e">
        <f t="shared" si="2"/>
        <v>#REF!</v>
      </c>
      <c r="C38" t="e">
        <f t="shared" si="3"/>
        <v>#REF!</v>
      </c>
      <c r="D38" t="e">
        <f t="shared" si="0"/>
        <v>#REF!</v>
      </c>
      <c r="E38" t="e">
        <f t="shared" si="1"/>
        <v>#REF!</v>
      </c>
      <c r="F38" t="e">
        <f t="shared" si="4"/>
        <v>#REF!</v>
      </c>
      <c r="J38">
        <f t="shared" si="5"/>
        <v>2059</v>
      </c>
      <c r="K38">
        <v>365</v>
      </c>
    </row>
    <row r="39" spans="1:11">
      <c r="A39">
        <f t="shared" si="6"/>
        <v>37</v>
      </c>
      <c r="B39" s="4" t="e">
        <f t="shared" si="2"/>
        <v>#REF!</v>
      </c>
      <c r="C39" t="e">
        <f t="shared" si="3"/>
        <v>#REF!</v>
      </c>
      <c r="D39" t="e">
        <f t="shared" si="0"/>
        <v>#REF!</v>
      </c>
      <c r="E39" t="e">
        <f t="shared" si="1"/>
        <v>#REF!</v>
      </c>
      <c r="F39" t="e">
        <f t="shared" si="4"/>
        <v>#REF!</v>
      </c>
      <c r="J39">
        <f t="shared" si="5"/>
        <v>2060</v>
      </c>
      <c r="K39">
        <v>366</v>
      </c>
    </row>
    <row r="40" spans="1:11">
      <c r="A40">
        <f t="shared" si="6"/>
        <v>38</v>
      </c>
      <c r="B40" s="4" t="e">
        <f t="shared" si="2"/>
        <v>#REF!</v>
      </c>
      <c r="C40" t="e">
        <f t="shared" si="3"/>
        <v>#REF!</v>
      </c>
      <c r="D40" t="e">
        <f t="shared" si="0"/>
        <v>#REF!</v>
      </c>
      <c r="E40" t="e">
        <f t="shared" si="1"/>
        <v>#REF!</v>
      </c>
      <c r="F40" t="e">
        <f t="shared" si="4"/>
        <v>#REF!</v>
      </c>
      <c r="J40">
        <f t="shared" si="5"/>
        <v>2061</v>
      </c>
      <c r="K40">
        <v>365</v>
      </c>
    </row>
    <row r="41" spans="1:11">
      <c r="A41">
        <f t="shared" si="6"/>
        <v>39</v>
      </c>
      <c r="B41" s="4" t="e">
        <f t="shared" si="2"/>
        <v>#REF!</v>
      </c>
      <c r="C41" t="e">
        <f t="shared" si="3"/>
        <v>#REF!</v>
      </c>
      <c r="D41" t="e">
        <f t="shared" si="0"/>
        <v>#REF!</v>
      </c>
      <c r="E41" t="e">
        <f t="shared" si="1"/>
        <v>#REF!</v>
      </c>
      <c r="F41" t="e">
        <f t="shared" si="4"/>
        <v>#REF!</v>
      </c>
      <c r="J41">
        <f t="shared" si="5"/>
        <v>2062</v>
      </c>
      <c r="K41">
        <v>365</v>
      </c>
    </row>
    <row r="42" spans="1:11">
      <c r="A42">
        <f t="shared" si="6"/>
        <v>40</v>
      </c>
      <c r="B42" s="4" t="e">
        <f t="shared" si="2"/>
        <v>#REF!</v>
      </c>
      <c r="C42" t="e">
        <f t="shared" si="3"/>
        <v>#REF!</v>
      </c>
      <c r="D42" t="e">
        <f t="shared" si="0"/>
        <v>#REF!</v>
      </c>
      <c r="E42" t="e">
        <f t="shared" si="1"/>
        <v>#REF!</v>
      </c>
      <c r="F42" t="e">
        <f t="shared" si="4"/>
        <v>#REF!</v>
      </c>
      <c r="J42">
        <f t="shared" si="5"/>
        <v>2063</v>
      </c>
      <c r="K42">
        <v>365</v>
      </c>
    </row>
    <row r="43" spans="1:11">
      <c r="A43">
        <f t="shared" si="6"/>
        <v>41</v>
      </c>
      <c r="B43" s="4" t="e">
        <f t="shared" si="2"/>
        <v>#REF!</v>
      </c>
      <c r="C43" t="e">
        <f t="shared" si="3"/>
        <v>#REF!</v>
      </c>
      <c r="D43" t="e">
        <f t="shared" si="0"/>
        <v>#REF!</v>
      </c>
      <c r="E43" t="e">
        <f t="shared" si="1"/>
        <v>#REF!</v>
      </c>
      <c r="F43" t="e">
        <f t="shared" si="4"/>
        <v>#REF!</v>
      </c>
      <c r="J43">
        <f t="shared" si="5"/>
        <v>2064</v>
      </c>
      <c r="K43">
        <v>366</v>
      </c>
    </row>
    <row r="44" spans="1:11">
      <c r="A44">
        <f t="shared" si="6"/>
        <v>42</v>
      </c>
      <c r="B44" s="4" t="e">
        <f t="shared" si="2"/>
        <v>#REF!</v>
      </c>
      <c r="C44" t="e">
        <f t="shared" si="3"/>
        <v>#REF!</v>
      </c>
      <c r="D44" t="e">
        <f t="shared" si="0"/>
        <v>#REF!</v>
      </c>
      <c r="E44" t="e">
        <f t="shared" si="1"/>
        <v>#REF!</v>
      </c>
      <c r="F44" t="e">
        <f t="shared" si="4"/>
        <v>#REF!</v>
      </c>
      <c r="J44">
        <f t="shared" si="5"/>
        <v>2065</v>
      </c>
      <c r="K44">
        <v>365</v>
      </c>
    </row>
    <row r="45" spans="1:11">
      <c r="A45">
        <f t="shared" si="6"/>
        <v>43</v>
      </c>
      <c r="B45" s="4" t="e">
        <f t="shared" si="2"/>
        <v>#REF!</v>
      </c>
      <c r="C45" t="e">
        <f t="shared" si="3"/>
        <v>#REF!</v>
      </c>
      <c r="D45" t="e">
        <f t="shared" si="0"/>
        <v>#REF!</v>
      </c>
      <c r="E45" t="e">
        <f t="shared" si="1"/>
        <v>#REF!</v>
      </c>
      <c r="F45" t="e">
        <f t="shared" si="4"/>
        <v>#REF!</v>
      </c>
      <c r="J45">
        <f t="shared" si="5"/>
        <v>2066</v>
      </c>
      <c r="K45">
        <v>365</v>
      </c>
    </row>
    <row r="46" spans="1:11">
      <c r="A46">
        <f t="shared" si="6"/>
        <v>44</v>
      </c>
      <c r="B46" s="4" t="e">
        <f t="shared" si="2"/>
        <v>#REF!</v>
      </c>
      <c r="C46" t="e">
        <f t="shared" si="3"/>
        <v>#REF!</v>
      </c>
      <c r="D46" t="e">
        <f t="shared" si="0"/>
        <v>#REF!</v>
      </c>
      <c r="E46" t="e">
        <f t="shared" si="1"/>
        <v>#REF!</v>
      </c>
      <c r="F46" t="e">
        <f t="shared" si="4"/>
        <v>#REF!</v>
      </c>
      <c r="J46">
        <f t="shared" si="5"/>
        <v>2067</v>
      </c>
      <c r="K46">
        <v>365</v>
      </c>
    </row>
    <row r="47" spans="1:11">
      <c r="A47">
        <f t="shared" si="6"/>
        <v>45</v>
      </c>
      <c r="B47" s="4" t="e">
        <f t="shared" si="2"/>
        <v>#REF!</v>
      </c>
      <c r="C47" t="e">
        <f t="shared" si="3"/>
        <v>#REF!</v>
      </c>
      <c r="D47" t="e">
        <f t="shared" si="0"/>
        <v>#REF!</v>
      </c>
      <c r="E47" t="e">
        <f t="shared" si="1"/>
        <v>#REF!</v>
      </c>
      <c r="F47" t="e">
        <f t="shared" si="4"/>
        <v>#REF!</v>
      </c>
      <c r="J47">
        <f t="shared" si="5"/>
        <v>2068</v>
      </c>
      <c r="K47">
        <v>366</v>
      </c>
    </row>
    <row r="48" spans="1:11">
      <c r="A48">
        <f t="shared" si="6"/>
        <v>46</v>
      </c>
      <c r="B48" s="4" t="e">
        <f t="shared" si="2"/>
        <v>#REF!</v>
      </c>
      <c r="C48" t="e">
        <f t="shared" si="3"/>
        <v>#REF!</v>
      </c>
      <c r="D48" t="e">
        <f t="shared" si="0"/>
        <v>#REF!</v>
      </c>
      <c r="E48" t="e">
        <f t="shared" si="1"/>
        <v>#REF!</v>
      </c>
      <c r="F48" t="e">
        <f t="shared" si="4"/>
        <v>#REF!</v>
      </c>
      <c r="J48">
        <f t="shared" si="5"/>
        <v>2069</v>
      </c>
      <c r="K48">
        <v>365</v>
      </c>
    </row>
    <row r="49" spans="1:11">
      <c r="A49">
        <f t="shared" si="6"/>
        <v>47</v>
      </c>
      <c r="B49" s="4" t="e">
        <f t="shared" si="2"/>
        <v>#REF!</v>
      </c>
      <c r="C49" t="e">
        <f t="shared" si="3"/>
        <v>#REF!</v>
      </c>
      <c r="D49" t="e">
        <f t="shared" si="0"/>
        <v>#REF!</v>
      </c>
      <c r="E49" t="e">
        <f t="shared" si="1"/>
        <v>#REF!</v>
      </c>
      <c r="F49" t="e">
        <f t="shared" si="4"/>
        <v>#REF!</v>
      </c>
      <c r="J49">
        <f t="shared" si="5"/>
        <v>2070</v>
      </c>
      <c r="K49">
        <v>365</v>
      </c>
    </row>
    <row r="50" spans="1:11">
      <c r="A50">
        <f t="shared" si="6"/>
        <v>48</v>
      </c>
      <c r="B50" s="4" t="e">
        <f t="shared" si="2"/>
        <v>#REF!</v>
      </c>
      <c r="C50" t="e">
        <f t="shared" si="3"/>
        <v>#REF!</v>
      </c>
      <c r="D50" t="e">
        <f t="shared" si="0"/>
        <v>#REF!</v>
      </c>
      <c r="E50" t="e">
        <f t="shared" si="1"/>
        <v>#REF!</v>
      </c>
      <c r="F50" t="e">
        <f t="shared" si="4"/>
        <v>#REF!</v>
      </c>
      <c r="J50">
        <f t="shared" si="5"/>
        <v>2071</v>
      </c>
      <c r="K50">
        <v>365</v>
      </c>
    </row>
    <row r="51" spans="1:11">
      <c r="A51">
        <f t="shared" si="6"/>
        <v>49</v>
      </c>
      <c r="B51" s="4" t="e">
        <f t="shared" si="2"/>
        <v>#REF!</v>
      </c>
      <c r="C51" t="e">
        <f t="shared" si="3"/>
        <v>#REF!</v>
      </c>
      <c r="D51" t="e">
        <f t="shared" si="0"/>
        <v>#REF!</v>
      </c>
      <c r="E51" t="e">
        <f t="shared" si="1"/>
        <v>#REF!</v>
      </c>
      <c r="F51" t="e">
        <f t="shared" si="4"/>
        <v>#REF!</v>
      </c>
      <c r="J51">
        <f t="shared" si="5"/>
        <v>2072</v>
      </c>
      <c r="K51">
        <v>366</v>
      </c>
    </row>
    <row r="52" spans="1:11">
      <c r="A52">
        <f t="shared" si="6"/>
        <v>50</v>
      </c>
      <c r="B52" s="4" t="e">
        <f t="shared" si="2"/>
        <v>#REF!</v>
      </c>
      <c r="C52" t="e">
        <f t="shared" si="3"/>
        <v>#REF!</v>
      </c>
      <c r="D52" t="e">
        <f t="shared" si="0"/>
        <v>#REF!</v>
      </c>
      <c r="E52" t="e">
        <f t="shared" si="1"/>
        <v>#REF!</v>
      </c>
      <c r="F52" t="e">
        <f t="shared" si="4"/>
        <v>#REF!</v>
      </c>
      <c r="J52">
        <f t="shared" si="5"/>
        <v>2073</v>
      </c>
      <c r="K52">
        <v>365</v>
      </c>
    </row>
    <row r="53" spans="1:11">
      <c r="A53">
        <f t="shared" si="6"/>
        <v>51</v>
      </c>
      <c r="B53" s="4" t="e">
        <f t="shared" si="2"/>
        <v>#REF!</v>
      </c>
      <c r="C53" t="e">
        <f t="shared" si="3"/>
        <v>#REF!</v>
      </c>
      <c r="D53" t="e">
        <f t="shared" si="0"/>
        <v>#REF!</v>
      </c>
      <c r="E53" t="e">
        <f t="shared" si="1"/>
        <v>#REF!</v>
      </c>
      <c r="F53" t="e">
        <f t="shared" si="4"/>
        <v>#REF!</v>
      </c>
      <c r="J53">
        <f t="shared" si="5"/>
        <v>2074</v>
      </c>
      <c r="K53">
        <v>365</v>
      </c>
    </row>
    <row r="54" spans="1:11">
      <c r="A54">
        <f t="shared" si="6"/>
        <v>52</v>
      </c>
      <c r="B54" s="4" t="e">
        <f t="shared" si="2"/>
        <v>#REF!</v>
      </c>
      <c r="C54" t="e">
        <f t="shared" si="3"/>
        <v>#REF!</v>
      </c>
      <c r="D54" t="e">
        <f t="shared" si="0"/>
        <v>#REF!</v>
      </c>
      <c r="E54" t="e">
        <f t="shared" si="1"/>
        <v>#REF!</v>
      </c>
      <c r="F54" t="e">
        <f t="shared" si="4"/>
        <v>#REF!</v>
      </c>
      <c r="J54">
        <f t="shared" si="5"/>
        <v>2075</v>
      </c>
      <c r="K54">
        <v>365</v>
      </c>
    </row>
    <row r="55" spans="1:11">
      <c r="A55">
        <f t="shared" si="6"/>
        <v>53</v>
      </c>
      <c r="B55" s="4" t="e">
        <f t="shared" si="2"/>
        <v>#REF!</v>
      </c>
      <c r="C55" t="e">
        <f t="shared" si="3"/>
        <v>#REF!</v>
      </c>
      <c r="D55" t="e">
        <f t="shared" si="0"/>
        <v>#REF!</v>
      </c>
      <c r="E55" t="e">
        <f t="shared" si="1"/>
        <v>#REF!</v>
      </c>
      <c r="F55" t="e">
        <f t="shared" si="4"/>
        <v>#REF!</v>
      </c>
      <c r="J55">
        <f t="shared" si="5"/>
        <v>2076</v>
      </c>
      <c r="K55">
        <v>366</v>
      </c>
    </row>
    <row r="56" spans="1:11">
      <c r="A56">
        <f t="shared" si="6"/>
        <v>54</v>
      </c>
      <c r="B56" s="4" t="e">
        <f t="shared" si="2"/>
        <v>#REF!</v>
      </c>
      <c r="C56" t="e">
        <f t="shared" si="3"/>
        <v>#REF!</v>
      </c>
      <c r="D56" t="e">
        <f t="shared" si="0"/>
        <v>#REF!</v>
      </c>
      <c r="E56" t="e">
        <f t="shared" si="1"/>
        <v>#REF!</v>
      </c>
      <c r="F56" t="e">
        <f t="shared" si="4"/>
        <v>#REF!</v>
      </c>
      <c r="J56">
        <f t="shared" si="5"/>
        <v>2077</v>
      </c>
      <c r="K56">
        <v>365</v>
      </c>
    </row>
    <row r="57" spans="1:11">
      <c r="A57">
        <f t="shared" si="6"/>
        <v>55</v>
      </c>
      <c r="B57" s="4" t="e">
        <f t="shared" si="2"/>
        <v>#REF!</v>
      </c>
      <c r="C57" t="e">
        <f t="shared" si="3"/>
        <v>#REF!</v>
      </c>
      <c r="D57" t="e">
        <f t="shared" si="0"/>
        <v>#REF!</v>
      </c>
      <c r="E57" t="e">
        <f t="shared" si="1"/>
        <v>#REF!</v>
      </c>
      <c r="F57" t="e">
        <f t="shared" si="4"/>
        <v>#REF!</v>
      </c>
      <c r="J57">
        <f t="shared" si="5"/>
        <v>2078</v>
      </c>
      <c r="K57">
        <v>365</v>
      </c>
    </row>
    <row r="58" spans="1:11">
      <c r="A58">
        <f t="shared" si="6"/>
        <v>56</v>
      </c>
      <c r="B58" s="4" t="e">
        <f t="shared" si="2"/>
        <v>#REF!</v>
      </c>
      <c r="C58" t="e">
        <f t="shared" si="3"/>
        <v>#REF!</v>
      </c>
      <c r="D58" t="e">
        <f t="shared" si="0"/>
        <v>#REF!</v>
      </c>
      <c r="E58" t="e">
        <f t="shared" si="1"/>
        <v>#REF!</v>
      </c>
      <c r="F58" t="e">
        <f t="shared" si="4"/>
        <v>#REF!</v>
      </c>
      <c r="J58">
        <f t="shared" si="5"/>
        <v>2079</v>
      </c>
      <c r="K58">
        <v>365</v>
      </c>
    </row>
    <row r="59" spans="1:11">
      <c r="A59">
        <f t="shared" si="6"/>
        <v>57</v>
      </c>
      <c r="B59" s="4" t="e">
        <f t="shared" si="2"/>
        <v>#REF!</v>
      </c>
      <c r="C59" t="e">
        <f t="shared" si="3"/>
        <v>#REF!</v>
      </c>
      <c r="D59" t="e">
        <f t="shared" si="0"/>
        <v>#REF!</v>
      </c>
      <c r="E59" t="e">
        <f t="shared" si="1"/>
        <v>#REF!</v>
      </c>
      <c r="F59" t="e">
        <f t="shared" si="4"/>
        <v>#REF!</v>
      </c>
      <c r="J59">
        <f t="shared" si="5"/>
        <v>2080</v>
      </c>
      <c r="K59">
        <v>366</v>
      </c>
    </row>
    <row r="60" spans="1:11">
      <c r="A60">
        <f t="shared" si="6"/>
        <v>58</v>
      </c>
      <c r="B60" s="4" t="e">
        <f t="shared" si="2"/>
        <v>#REF!</v>
      </c>
      <c r="C60" t="e">
        <f t="shared" si="3"/>
        <v>#REF!</v>
      </c>
      <c r="D60" t="e">
        <f t="shared" si="0"/>
        <v>#REF!</v>
      </c>
      <c r="E60" t="e">
        <f t="shared" si="1"/>
        <v>#REF!</v>
      </c>
      <c r="F60" t="e">
        <f t="shared" si="4"/>
        <v>#REF!</v>
      </c>
      <c r="J60">
        <f t="shared" si="5"/>
        <v>2081</v>
      </c>
      <c r="K60">
        <v>365</v>
      </c>
    </row>
    <row r="61" spans="1:11">
      <c r="A61">
        <f t="shared" si="6"/>
        <v>59</v>
      </c>
      <c r="B61" s="4" t="e">
        <f t="shared" si="2"/>
        <v>#REF!</v>
      </c>
      <c r="C61" t="e">
        <f t="shared" si="3"/>
        <v>#REF!</v>
      </c>
      <c r="D61" t="e">
        <f t="shared" si="0"/>
        <v>#REF!</v>
      </c>
      <c r="E61" t="e">
        <f t="shared" si="1"/>
        <v>#REF!</v>
      </c>
      <c r="F61" t="e">
        <f t="shared" si="4"/>
        <v>#REF!</v>
      </c>
      <c r="J61">
        <f t="shared" si="5"/>
        <v>2082</v>
      </c>
      <c r="K61">
        <v>365</v>
      </c>
    </row>
    <row r="62" spans="1:11">
      <c r="A62">
        <f t="shared" si="6"/>
        <v>60</v>
      </c>
      <c r="B62" s="4" t="e">
        <f t="shared" si="2"/>
        <v>#REF!</v>
      </c>
      <c r="C62" t="e">
        <f t="shared" si="3"/>
        <v>#REF!</v>
      </c>
      <c r="D62" t="e">
        <f t="shared" si="0"/>
        <v>#REF!</v>
      </c>
      <c r="E62" t="e">
        <f t="shared" si="1"/>
        <v>#REF!</v>
      </c>
      <c r="F62" t="e">
        <f t="shared" si="4"/>
        <v>#REF!</v>
      </c>
      <c r="J62">
        <f t="shared" si="5"/>
        <v>2083</v>
      </c>
      <c r="K62">
        <v>365</v>
      </c>
    </row>
    <row r="63" spans="1:11">
      <c r="A63">
        <f t="shared" si="6"/>
        <v>61</v>
      </c>
      <c r="B63" s="4" t="e">
        <f t="shared" si="2"/>
        <v>#REF!</v>
      </c>
      <c r="C63" t="e">
        <f t="shared" si="3"/>
        <v>#REF!</v>
      </c>
      <c r="D63" t="e">
        <f t="shared" si="0"/>
        <v>#REF!</v>
      </c>
      <c r="E63" t="e">
        <f t="shared" si="1"/>
        <v>#REF!</v>
      </c>
      <c r="F63" t="e">
        <f t="shared" si="4"/>
        <v>#REF!</v>
      </c>
      <c r="J63">
        <f t="shared" si="5"/>
        <v>2084</v>
      </c>
      <c r="K63">
        <v>366</v>
      </c>
    </row>
    <row r="64" spans="1:11">
      <c r="A64">
        <f t="shared" si="6"/>
        <v>62</v>
      </c>
      <c r="B64" s="4" t="e">
        <f t="shared" si="2"/>
        <v>#REF!</v>
      </c>
      <c r="C64" t="e">
        <f t="shared" si="3"/>
        <v>#REF!</v>
      </c>
      <c r="D64" t="e">
        <f t="shared" si="0"/>
        <v>#REF!</v>
      </c>
      <c r="E64" t="e">
        <f t="shared" si="1"/>
        <v>#REF!</v>
      </c>
      <c r="F64" t="e">
        <f t="shared" si="4"/>
        <v>#REF!</v>
      </c>
      <c r="J64">
        <f t="shared" si="5"/>
        <v>2085</v>
      </c>
      <c r="K64">
        <v>365</v>
      </c>
    </row>
    <row r="65" spans="1:11">
      <c r="A65">
        <f t="shared" si="6"/>
        <v>63</v>
      </c>
      <c r="B65" s="4" t="e">
        <f t="shared" si="2"/>
        <v>#REF!</v>
      </c>
      <c r="C65" t="e">
        <f t="shared" si="3"/>
        <v>#REF!</v>
      </c>
      <c r="D65" t="e">
        <f t="shared" si="0"/>
        <v>#REF!</v>
      </c>
      <c r="E65" t="e">
        <f t="shared" si="1"/>
        <v>#REF!</v>
      </c>
      <c r="F65" t="e">
        <f t="shared" si="4"/>
        <v>#REF!</v>
      </c>
      <c r="J65">
        <f t="shared" si="5"/>
        <v>2086</v>
      </c>
      <c r="K65">
        <v>365</v>
      </c>
    </row>
    <row r="66" spans="1:11">
      <c r="A66">
        <f t="shared" si="6"/>
        <v>64</v>
      </c>
      <c r="B66" s="4" t="e">
        <f t="shared" si="2"/>
        <v>#REF!</v>
      </c>
      <c r="C66" t="e">
        <f t="shared" si="3"/>
        <v>#REF!</v>
      </c>
      <c r="D66" t="e">
        <f t="shared" si="0"/>
        <v>#REF!</v>
      </c>
      <c r="E66" t="e">
        <f t="shared" si="1"/>
        <v>#REF!</v>
      </c>
      <c r="F66" t="e">
        <f t="shared" si="4"/>
        <v>#REF!</v>
      </c>
      <c r="J66">
        <f t="shared" si="5"/>
        <v>2087</v>
      </c>
      <c r="K66">
        <v>365</v>
      </c>
    </row>
    <row r="67" spans="1:11">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c r="A69">
        <f t="shared" ref="A69:A132" si="13">A68+1</f>
        <v>67</v>
      </c>
      <c r="B69" s="4" t="e">
        <f t="shared" si="9"/>
        <v>#REF!</v>
      </c>
      <c r="C69" t="e">
        <f t="shared" si="10"/>
        <v>#REF!</v>
      </c>
      <c r="D69" t="e">
        <f t="shared" si="7"/>
        <v>#REF!</v>
      </c>
      <c r="E69" t="e">
        <f t="shared" si="8"/>
        <v>#REF!</v>
      </c>
      <c r="F69" t="e">
        <f t="shared" si="11"/>
        <v>#REF!</v>
      </c>
      <c r="J69">
        <f t="shared" si="12"/>
        <v>2090</v>
      </c>
      <c r="K69">
        <v>365</v>
      </c>
    </row>
    <row r="70" spans="1:11">
      <c r="A70">
        <f t="shared" si="13"/>
        <v>68</v>
      </c>
      <c r="B70" s="4" t="e">
        <f t="shared" si="9"/>
        <v>#REF!</v>
      </c>
      <c r="C70" t="e">
        <f t="shared" si="10"/>
        <v>#REF!</v>
      </c>
      <c r="D70" t="e">
        <f t="shared" si="7"/>
        <v>#REF!</v>
      </c>
      <c r="E70" t="e">
        <f t="shared" si="8"/>
        <v>#REF!</v>
      </c>
      <c r="F70" t="e">
        <f t="shared" si="11"/>
        <v>#REF!</v>
      </c>
      <c r="J70">
        <f t="shared" si="12"/>
        <v>2091</v>
      </c>
      <c r="K70">
        <v>365</v>
      </c>
    </row>
    <row r="71" spans="1:11">
      <c r="A71">
        <f t="shared" si="13"/>
        <v>69</v>
      </c>
      <c r="B71" s="4" t="e">
        <f t="shared" si="9"/>
        <v>#REF!</v>
      </c>
      <c r="C71" t="e">
        <f t="shared" si="10"/>
        <v>#REF!</v>
      </c>
      <c r="D71" t="e">
        <f t="shared" si="7"/>
        <v>#REF!</v>
      </c>
      <c r="E71" t="e">
        <f t="shared" si="8"/>
        <v>#REF!</v>
      </c>
      <c r="F71" t="e">
        <f t="shared" si="11"/>
        <v>#REF!</v>
      </c>
      <c r="J71">
        <f t="shared" si="12"/>
        <v>2092</v>
      </c>
      <c r="K71">
        <v>366</v>
      </c>
    </row>
    <row r="72" spans="1:11">
      <c r="A72">
        <f t="shared" si="13"/>
        <v>70</v>
      </c>
      <c r="B72" s="4" t="e">
        <f t="shared" si="9"/>
        <v>#REF!</v>
      </c>
      <c r="C72" t="e">
        <f t="shared" si="10"/>
        <v>#REF!</v>
      </c>
      <c r="D72" t="e">
        <f t="shared" si="7"/>
        <v>#REF!</v>
      </c>
      <c r="E72" t="e">
        <f t="shared" si="8"/>
        <v>#REF!</v>
      </c>
      <c r="F72" t="e">
        <f t="shared" si="11"/>
        <v>#REF!</v>
      </c>
      <c r="J72">
        <f t="shared" si="12"/>
        <v>2093</v>
      </c>
      <c r="K72">
        <v>365</v>
      </c>
    </row>
    <row r="73" spans="1:11">
      <c r="A73">
        <f t="shared" si="13"/>
        <v>71</v>
      </c>
      <c r="B73" s="4" t="e">
        <f t="shared" si="9"/>
        <v>#REF!</v>
      </c>
      <c r="C73" t="e">
        <f t="shared" si="10"/>
        <v>#REF!</v>
      </c>
      <c r="D73" t="e">
        <f t="shared" si="7"/>
        <v>#REF!</v>
      </c>
      <c r="E73" t="e">
        <f t="shared" si="8"/>
        <v>#REF!</v>
      </c>
      <c r="F73" t="e">
        <f t="shared" si="11"/>
        <v>#REF!</v>
      </c>
      <c r="J73">
        <f t="shared" si="12"/>
        <v>2094</v>
      </c>
      <c r="K73">
        <v>365</v>
      </c>
    </row>
    <row r="74" spans="1:11">
      <c r="A74">
        <f t="shared" si="13"/>
        <v>72</v>
      </c>
      <c r="B74" s="4" t="e">
        <f t="shared" si="9"/>
        <v>#REF!</v>
      </c>
      <c r="C74" t="e">
        <f t="shared" si="10"/>
        <v>#REF!</v>
      </c>
      <c r="D74" t="e">
        <f t="shared" si="7"/>
        <v>#REF!</v>
      </c>
      <c r="E74" t="e">
        <f t="shared" si="8"/>
        <v>#REF!</v>
      </c>
      <c r="F74" t="e">
        <f t="shared" si="11"/>
        <v>#REF!</v>
      </c>
      <c r="J74">
        <f t="shared" si="12"/>
        <v>2095</v>
      </c>
      <c r="K74">
        <v>365</v>
      </c>
    </row>
    <row r="75" spans="1:11">
      <c r="A75">
        <f t="shared" si="13"/>
        <v>73</v>
      </c>
      <c r="B75" s="4" t="e">
        <f t="shared" si="9"/>
        <v>#REF!</v>
      </c>
      <c r="C75" t="e">
        <f t="shared" si="10"/>
        <v>#REF!</v>
      </c>
      <c r="D75" t="e">
        <f t="shared" si="7"/>
        <v>#REF!</v>
      </c>
      <c r="E75" t="e">
        <f t="shared" si="8"/>
        <v>#REF!</v>
      </c>
      <c r="F75" t="e">
        <f t="shared" si="11"/>
        <v>#REF!</v>
      </c>
      <c r="J75">
        <f t="shared" si="12"/>
        <v>2096</v>
      </c>
      <c r="K75">
        <v>366</v>
      </c>
    </row>
    <row r="76" spans="1:11">
      <c r="A76">
        <f t="shared" si="13"/>
        <v>74</v>
      </c>
      <c r="B76" s="4" t="e">
        <f t="shared" si="9"/>
        <v>#REF!</v>
      </c>
      <c r="C76" t="e">
        <f t="shared" si="10"/>
        <v>#REF!</v>
      </c>
      <c r="D76" t="e">
        <f t="shared" si="7"/>
        <v>#REF!</v>
      </c>
      <c r="E76" t="e">
        <f t="shared" si="8"/>
        <v>#REF!</v>
      </c>
      <c r="F76" t="e">
        <f t="shared" si="11"/>
        <v>#REF!</v>
      </c>
      <c r="J76">
        <f t="shared" si="12"/>
        <v>2097</v>
      </c>
      <c r="K76">
        <v>365</v>
      </c>
    </row>
    <row r="77" spans="1:11">
      <c r="A77">
        <f t="shared" si="13"/>
        <v>75</v>
      </c>
      <c r="B77" s="4" t="e">
        <f t="shared" si="9"/>
        <v>#REF!</v>
      </c>
      <c r="C77" t="e">
        <f t="shared" si="10"/>
        <v>#REF!</v>
      </c>
      <c r="D77" t="e">
        <f t="shared" si="7"/>
        <v>#REF!</v>
      </c>
      <c r="E77" t="e">
        <f t="shared" si="8"/>
        <v>#REF!</v>
      </c>
      <c r="F77" t="e">
        <f t="shared" si="11"/>
        <v>#REF!</v>
      </c>
      <c r="J77">
        <f t="shared" si="12"/>
        <v>2098</v>
      </c>
      <c r="K77">
        <v>365</v>
      </c>
    </row>
    <row r="78" spans="1:11">
      <c r="A78">
        <f t="shared" si="13"/>
        <v>76</v>
      </c>
      <c r="B78" s="4" t="e">
        <f t="shared" si="9"/>
        <v>#REF!</v>
      </c>
      <c r="C78" t="e">
        <f t="shared" si="10"/>
        <v>#REF!</v>
      </c>
      <c r="D78" t="e">
        <f t="shared" si="7"/>
        <v>#REF!</v>
      </c>
      <c r="E78" t="e">
        <f t="shared" si="8"/>
        <v>#REF!</v>
      </c>
      <c r="F78" t="e">
        <f t="shared" si="11"/>
        <v>#REF!</v>
      </c>
      <c r="J78">
        <f t="shared" si="12"/>
        <v>2099</v>
      </c>
      <c r="K78">
        <v>365</v>
      </c>
    </row>
    <row r="79" spans="1:11">
      <c r="A79">
        <f t="shared" si="13"/>
        <v>77</v>
      </c>
      <c r="B79" s="4" t="e">
        <f t="shared" si="9"/>
        <v>#REF!</v>
      </c>
      <c r="C79" t="e">
        <f t="shared" si="10"/>
        <v>#REF!</v>
      </c>
      <c r="D79" t="e">
        <f t="shared" si="7"/>
        <v>#REF!</v>
      </c>
      <c r="E79" t="e">
        <f t="shared" si="8"/>
        <v>#REF!</v>
      </c>
      <c r="F79" t="e">
        <f t="shared" si="11"/>
        <v>#REF!</v>
      </c>
    </row>
    <row r="80" spans="1:11">
      <c r="A80">
        <f t="shared" si="13"/>
        <v>78</v>
      </c>
      <c r="B80" s="4" t="e">
        <f t="shared" si="9"/>
        <v>#REF!</v>
      </c>
      <c r="C80" t="e">
        <f t="shared" si="10"/>
        <v>#REF!</v>
      </c>
      <c r="D80" t="e">
        <f t="shared" si="7"/>
        <v>#REF!</v>
      </c>
      <c r="E80" t="e">
        <f t="shared" si="8"/>
        <v>#REF!</v>
      </c>
      <c r="F80" t="e">
        <f t="shared" si="11"/>
        <v>#REF!</v>
      </c>
    </row>
    <row r="81" spans="1:6">
      <c r="A81">
        <f t="shared" si="13"/>
        <v>79</v>
      </c>
      <c r="B81" s="4" t="e">
        <f t="shared" si="9"/>
        <v>#REF!</v>
      </c>
      <c r="C81" t="e">
        <f t="shared" si="10"/>
        <v>#REF!</v>
      </c>
      <c r="D81" t="e">
        <f t="shared" si="7"/>
        <v>#REF!</v>
      </c>
      <c r="E81" t="e">
        <f t="shared" si="8"/>
        <v>#REF!</v>
      </c>
      <c r="F81" t="e">
        <f t="shared" si="11"/>
        <v>#REF!</v>
      </c>
    </row>
    <row r="82" spans="1:6">
      <c r="A82">
        <f t="shared" si="13"/>
        <v>80</v>
      </c>
      <c r="B82" s="4" t="e">
        <f t="shared" si="9"/>
        <v>#REF!</v>
      </c>
      <c r="C82" t="e">
        <f t="shared" si="10"/>
        <v>#REF!</v>
      </c>
      <c r="D82" t="e">
        <f t="shared" si="7"/>
        <v>#REF!</v>
      </c>
      <c r="E82" t="e">
        <f t="shared" si="8"/>
        <v>#REF!</v>
      </c>
      <c r="F82" t="e">
        <f t="shared" si="11"/>
        <v>#REF!</v>
      </c>
    </row>
    <row r="83" spans="1:6">
      <c r="A83">
        <f t="shared" si="13"/>
        <v>81</v>
      </c>
      <c r="B83" s="4" t="e">
        <f t="shared" si="9"/>
        <v>#REF!</v>
      </c>
      <c r="C83" t="e">
        <f t="shared" si="10"/>
        <v>#REF!</v>
      </c>
      <c r="D83" t="e">
        <f t="shared" si="7"/>
        <v>#REF!</v>
      </c>
      <c r="E83" t="e">
        <f t="shared" si="8"/>
        <v>#REF!</v>
      </c>
      <c r="F83" t="e">
        <f t="shared" si="11"/>
        <v>#REF!</v>
      </c>
    </row>
    <row r="84" spans="1:6">
      <c r="A84">
        <f t="shared" si="13"/>
        <v>82</v>
      </c>
      <c r="B84" s="4" t="e">
        <f t="shared" si="9"/>
        <v>#REF!</v>
      </c>
      <c r="C84" t="e">
        <f t="shared" si="10"/>
        <v>#REF!</v>
      </c>
      <c r="D84" t="e">
        <f t="shared" si="7"/>
        <v>#REF!</v>
      </c>
      <c r="E84" t="e">
        <f t="shared" si="8"/>
        <v>#REF!</v>
      </c>
      <c r="F84" t="e">
        <f t="shared" si="11"/>
        <v>#REF!</v>
      </c>
    </row>
    <row r="85" spans="1:6">
      <c r="A85">
        <f t="shared" si="13"/>
        <v>83</v>
      </c>
      <c r="B85" s="4" t="e">
        <f t="shared" si="9"/>
        <v>#REF!</v>
      </c>
      <c r="C85" t="e">
        <f t="shared" si="10"/>
        <v>#REF!</v>
      </c>
      <c r="D85" t="e">
        <f t="shared" si="7"/>
        <v>#REF!</v>
      </c>
      <c r="E85" t="e">
        <f t="shared" si="8"/>
        <v>#REF!</v>
      </c>
      <c r="F85" t="e">
        <f t="shared" si="11"/>
        <v>#REF!</v>
      </c>
    </row>
    <row r="86" spans="1:6">
      <c r="A86">
        <f t="shared" si="13"/>
        <v>84</v>
      </c>
      <c r="B86" s="4" t="e">
        <f t="shared" si="9"/>
        <v>#REF!</v>
      </c>
      <c r="C86" t="e">
        <f t="shared" si="10"/>
        <v>#REF!</v>
      </c>
      <c r="D86" t="e">
        <f t="shared" si="7"/>
        <v>#REF!</v>
      </c>
      <c r="E86" t="e">
        <f t="shared" si="8"/>
        <v>#REF!</v>
      </c>
      <c r="F86" t="e">
        <f t="shared" si="11"/>
        <v>#REF!</v>
      </c>
    </row>
    <row r="87" spans="1:6">
      <c r="A87">
        <f t="shared" si="13"/>
        <v>85</v>
      </c>
      <c r="B87" s="4" t="e">
        <f t="shared" si="9"/>
        <v>#REF!</v>
      </c>
      <c r="C87" t="e">
        <f t="shared" si="10"/>
        <v>#REF!</v>
      </c>
      <c r="D87" t="e">
        <f t="shared" si="7"/>
        <v>#REF!</v>
      </c>
      <c r="E87" t="e">
        <f t="shared" si="8"/>
        <v>#REF!</v>
      </c>
      <c r="F87" t="e">
        <f t="shared" si="11"/>
        <v>#REF!</v>
      </c>
    </row>
    <row r="88" spans="1:6">
      <c r="A88">
        <f t="shared" si="13"/>
        <v>86</v>
      </c>
      <c r="B88" s="4" t="e">
        <f t="shared" si="9"/>
        <v>#REF!</v>
      </c>
      <c r="C88" t="e">
        <f t="shared" si="10"/>
        <v>#REF!</v>
      </c>
      <c r="D88" t="e">
        <f t="shared" si="7"/>
        <v>#REF!</v>
      </c>
      <c r="E88" t="e">
        <f t="shared" si="8"/>
        <v>#REF!</v>
      </c>
      <c r="F88" t="e">
        <f t="shared" si="11"/>
        <v>#REF!</v>
      </c>
    </row>
    <row r="89" spans="1:6">
      <c r="A89">
        <f t="shared" si="13"/>
        <v>87</v>
      </c>
      <c r="B89" s="4" t="e">
        <f t="shared" si="9"/>
        <v>#REF!</v>
      </c>
      <c r="C89" t="e">
        <f t="shared" si="10"/>
        <v>#REF!</v>
      </c>
      <c r="D89" t="e">
        <f t="shared" si="7"/>
        <v>#REF!</v>
      </c>
      <c r="E89" t="e">
        <f t="shared" si="8"/>
        <v>#REF!</v>
      </c>
      <c r="F89" t="e">
        <f t="shared" si="11"/>
        <v>#REF!</v>
      </c>
    </row>
    <row r="90" spans="1:6">
      <c r="A90">
        <f t="shared" si="13"/>
        <v>88</v>
      </c>
      <c r="B90" s="4" t="e">
        <f t="shared" si="9"/>
        <v>#REF!</v>
      </c>
      <c r="C90" t="e">
        <f t="shared" si="10"/>
        <v>#REF!</v>
      </c>
      <c r="D90" t="e">
        <f t="shared" si="7"/>
        <v>#REF!</v>
      </c>
      <c r="E90" t="e">
        <f t="shared" si="8"/>
        <v>#REF!</v>
      </c>
      <c r="F90" t="e">
        <f t="shared" si="11"/>
        <v>#REF!</v>
      </c>
    </row>
    <row r="91" spans="1:6">
      <c r="A91">
        <f t="shared" si="13"/>
        <v>89</v>
      </c>
      <c r="B91" s="4" t="e">
        <f t="shared" si="9"/>
        <v>#REF!</v>
      </c>
      <c r="C91" t="e">
        <f t="shared" si="10"/>
        <v>#REF!</v>
      </c>
      <c r="D91" t="e">
        <f t="shared" si="7"/>
        <v>#REF!</v>
      </c>
      <c r="E91" t="e">
        <f t="shared" si="8"/>
        <v>#REF!</v>
      </c>
      <c r="F91" t="e">
        <f t="shared" si="11"/>
        <v>#REF!</v>
      </c>
    </row>
    <row r="92" spans="1:6">
      <c r="A92">
        <f t="shared" si="13"/>
        <v>90</v>
      </c>
      <c r="B92" s="4" t="e">
        <f t="shared" si="9"/>
        <v>#REF!</v>
      </c>
      <c r="C92" t="e">
        <f t="shared" si="10"/>
        <v>#REF!</v>
      </c>
      <c r="D92" t="e">
        <f t="shared" si="7"/>
        <v>#REF!</v>
      </c>
      <c r="E92" t="e">
        <f t="shared" si="8"/>
        <v>#REF!</v>
      </c>
      <c r="F92" t="e">
        <f t="shared" si="11"/>
        <v>#REF!</v>
      </c>
    </row>
    <row r="93" spans="1:6">
      <c r="A93">
        <f t="shared" si="13"/>
        <v>91</v>
      </c>
      <c r="B93" s="4" t="e">
        <f t="shared" si="9"/>
        <v>#REF!</v>
      </c>
      <c r="C93" t="e">
        <f t="shared" si="10"/>
        <v>#REF!</v>
      </c>
      <c r="D93" t="e">
        <f t="shared" si="7"/>
        <v>#REF!</v>
      </c>
      <c r="E93" t="e">
        <f t="shared" si="8"/>
        <v>#REF!</v>
      </c>
      <c r="F93" t="e">
        <f t="shared" si="11"/>
        <v>#REF!</v>
      </c>
    </row>
    <row r="94" spans="1:6">
      <c r="A94">
        <f t="shared" si="13"/>
        <v>92</v>
      </c>
      <c r="B94" s="4" t="e">
        <f t="shared" si="9"/>
        <v>#REF!</v>
      </c>
      <c r="C94" t="e">
        <f t="shared" si="10"/>
        <v>#REF!</v>
      </c>
      <c r="D94" t="e">
        <f t="shared" si="7"/>
        <v>#REF!</v>
      </c>
      <c r="E94" t="e">
        <f t="shared" si="8"/>
        <v>#REF!</v>
      </c>
      <c r="F94" t="e">
        <f t="shared" si="11"/>
        <v>#REF!</v>
      </c>
    </row>
    <row r="95" spans="1:6">
      <c r="A95">
        <f t="shared" si="13"/>
        <v>93</v>
      </c>
      <c r="B95" s="4" t="e">
        <f t="shared" si="9"/>
        <v>#REF!</v>
      </c>
      <c r="C95" t="e">
        <f t="shared" si="10"/>
        <v>#REF!</v>
      </c>
      <c r="D95" t="e">
        <f t="shared" si="7"/>
        <v>#REF!</v>
      </c>
      <c r="E95" t="e">
        <f t="shared" si="8"/>
        <v>#REF!</v>
      </c>
      <c r="F95" t="e">
        <f t="shared" si="11"/>
        <v>#REF!</v>
      </c>
    </row>
    <row r="96" spans="1:6">
      <c r="A96">
        <f t="shared" si="13"/>
        <v>94</v>
      </c>
      <c r="B96" s="4" t="e">
        <f t="shared" si="9"/>
        <v>#REF!</v>
      </c>
      <c r="C96" t="e">
        <f t="shared" si="10"/>
        <v>#REF!</v>
      </c>
      <c r="D96" t="e">
        <f t="shared" si="7"/>
        <v>#REF!</v>
      </c>
      <c r="E96" t="e">
        <f t="shared" si="8"/>
        <v>#REF!</v>
      </c>
      <c r="F96" t="e">
        <f t="shared" si="11"/>
        <v>#REF!</v>
      </c>
    </row>
    <row r="97" spans="1:6">
      <c r="A97">
        <f t="shared" si="13"/>
        <v>95</v>
      </c>
      <c r="B97" s="4" t="e">
        <f t="shared" si="9"/>
        <v>#REF!</v>
      </c>
      <c r="C97" t="e">
        <f t="shared" si="10"/>
        <v>#REF!</v>
      </c>
      <c r="D97" t="e">
        <f t="shared" si="7"/>
        <v>#REF!</v>
      </c>
      <c r="E97" t="e">
        <f t="shared" si="8"/>
        <v>#REF!</v>
      </c>
      <c r="F97" t="e">
        <f t="shared" si="11"/>
        <v>#REF!</v>
      </c>
    </row>
    <row r="98" spans="1:6">
      <c r="A98">
        <f t="shared" si="13"/>
        <v>96</v>
      </c>
      <c r="B98" s="4" t="e">
        <f t="shared" si="9"/>
        <v>#REF!</v>
      </c>
      <c r="C98" t="e">
        <f t="shared" si="10"/>
        <v>#REF!</v>
      </c>
      <c r="D98" t="e">
        <f t="shared" si="7"/>
        <v>#REF!</v>
      </c>
      <c r="E98" t="e">
        <f t="shared" si="8"/>
        <v>#REF!</v>
      </c>
      <c r="F98" t="e">
        <f t="shared" si="11"/>
        <v>#REF!</v>
      </c>
    </row>
    <row r="99" spans="1:6">
      <c r="A99">
        <f t="shared" si="13"/>
        <v>97</v>
      </c>
      <c r="B99" s="4" t="e">
        <f t="shared" si="9"/>
        <v>#REF!</v>
      </c>
      <c r="C99" t="e">
        <f t="shared" si="10"/>
        <v>#REF!</v>
      </c>
      <c r="D99" t="e">
        <f t="shared" si="7"/>
        <v>#REF!</v>
      </c>
      <c r="E99" t="e">
        <f t="shared" si="8"/>
        <v>#REF!</v>
      </c>
      <c r="F99" t="e">
        <f t="shared" si="11"/>
        <v>#REF!</v>
      </c>
    </row>
    <row r="100" spans="1:6">
      <c r="A100">
        <f t="shared" si="13"/>
        <v>98</v>
      </c>
      <c r="B100" s="4" t="e">
        <f t="shared" si="9"/>
        <v>#REF!</v>
      </c>
      <c r="C100" t="e">
        <f t="shared" si="10"/>
        <v>#REF!</v>
      </c>
      <c r="D100" t="e">
        <f t="shared" si="7"/>
        <v>#REF!</v>
      </c>
      <c r="E100" t="e">
        <f t="shared" si="8"/>
        <v>#REF!</v>
      </c>
      <c r="F100" t="e">
        <f t="shared" si="11"/>
        <v>#REF!</v>
      </c>
    </row>
    <row r="101" spans="1:6">
      <c r="A101">
        <f t="shared" si="13"/>
        <v>99</v>
      </c>
      <c r="B101" s="4" t="e">
        <f t="shared" si="9"/>
        <v>#REF!</v>
      </c>
      <c r="C101" t="e">
        <f t="shared" si="10"/>
        <v>#REF!</v>
      </c>
      <c r="D101" t="e">
        <f t="shared" si="7"/>
        <v>#REF!</v>
      </c>
      <c r="E101" t="e">
        <f t="shared" si="8"/>
        <v>#REF!</v>
      </c>
      <c r="F101" t="e">
        <f t="shared" si="11"/>
        <v>#REF!</v>
      </c>
    </row>
    <row r="102" spans="1:6">
      <c r="A102">
        <f t="shared" si="13"/>
        <v>100</v>
      </c>
      <c r="B102" s="4" t="e">
        <f t="shared" si="9"/>
        <v>#REF!</v>
      </c>
      <c r="C102" t="e">
        <f t="shared" si="10"/>
        <v>#REF!</v>
      </c>
      <c r="D102" t="e">
        <f t="shared" si="7"/>
        <v>#REF!</v>
      </c>
      <c r="E102" t="e">
        <f t="shared" si="8"/>
        <v>#REF!</v>
      </c>
      <c r="F102" t="e">
        <f t="shared" si="11"/>
        <v>#REF!</v>
      </c>
    </row>
    <row r="103" spans="1:6">
      <c r="A103">
        <f t="shared" si="13"/>
        <v>101</v>
      </c>
      <c r="B103" s="4" t="e">
        <f t="shared" si="9"/>
        <v>#REF!</v>
      </c>
      <c r="C103" t="e">
        <f t="shared" si="10"/>
        <v>#REF!</v>
      </c>
      <c r="D103" t="e">
        <f t="shared" si="7"/>
        <v>#REF!</v>
      </c>
      <c r="E103" t="e">
        <f t="shared" si="8"/>
        <v>#REF!</v>
      </c>
      <c r="F103" t="e">
        <f t="shared" si="11"/>
        <v>#REF!</v>
      </c>
    </row>
    <row r="104" spans="1:6">
      <c r="A104">
        <f t="shared" si="13"/>
        <v>102</v>
      </c>
      <c r="B104" s="4" t="e">
        <f t="shared" si="9"/>
        <v>#REF!</v>
      </c>
      <c r="C104" t="e">
        <f t="shared" si="10"/>
        <v>#REF!</v>
      </c>
      <c r="D104" t="e">
        <f t="shared" si="7"/>
        <v>#REF!</v>
      </c>
      <c r="E104" t="e">
        <f t="shared" si="8"/>
        <v>#REF!</v>
      </c>
      <c r="F104" t="e">
        <f t="shared" si="11"/>
        <v>#REF!</v>
      </c>
    </row>
    <row r="105" spans="1:6">
      <c r="A105">
        <f t="shared" si="13"/>
        <v>103</v>
      </c>
      <c r="B105" s="4" t="e">
        <f t="shared" si="9"/>
        <v>#REF!</v>
      </c>
      <c r="C105" t="e">
        <f t="shared" si="10"/>
        <v>#REF!</v>
      </c>
      <c r="D105" t="e">
        <f t="shared" si="7"/>
        <v>#REF!</v>
      </c>
      <c r="E105" t="e">
        <f t="shared" si="8"/>
        <v>#REF!</v>
      </c>
      <c r="F105" t="e">
        <f t="shared" si="11"/>
        <v>#REF!</v>
      </c>
    </row>
    <row r="106" spans="1:6">
      <c r="A106">
        <f t="shared" si="13"/>
        <v>104</v>
      </c>
      <c r="B106" s="4" t="e">
        <f t="shared" si="9"/>
        <v>#REF!</v>
      </c>
      <c r="C106" t="e">
        <f t="shared" si="10"/>
        <v>#REF!</v>
      </c>
      <c r="D106" t="e">
        <f t="shared" si="7"/>
        <v>#REF!</v>
      </c>
      <c r="E106" t="e">
        <f t="shared" si="8"/>
        <v>#REF!</v>
      </c>
      <c r="F106" t="e">
        <f t="shared" si="11"/>
        <v>#REF!</v>
      </c>
    </row>
    <row r="107" spans="1:6">
      <c r="A107">
        <f t="shared" si="13"/>
        <v>105</v>
      </c>
      <c r="B107" s="4" t="e">
        <f t="shared" si="9"/>
        <v>#REF!</v>
      </c>
      <c r="C107" t="e">
        <f t="shared" si="10"/>
        <v>#REF!</v>
      </c>
      <c r="D107" t="e">
        <f t="shared" si="7"/>
        <v>#REF!</v>
      </c>
      <c r="E107" t="e">
        <f t="shared" si="8"/>
        <v>#REF!</v>
      </c>
      <c r="F107" t="e">
        <f t="shared" si="11"/>
        <v>#REF!</v>
      </c>
    </row>
    <row r="108" spans="1:6">
      <c r="A108">
        <f t="shared" si="13"/>
        <v>106</v>
      </c>
      <c r="B108" s="4" t="e">
        <f t="shared" si="9"/>
        <v>#REF!</v>
      </c>
      <c r="C108" t="e">
        <f t="shared" si="10"/>
        <v>#REF!</v>
      </c>
      <c r="D108" t="e">
        <f t="shared" si="7"/>
        <v>#REF!</v>
      </c>
      <c r="E108" t="e">
        <f t="shared" si="8"/>
        <v>#REF!</v>
      </c>
      <c r="F108" t="e">
        <f t="shared" si="11"/>
        <v>#REF!</v>
      </c>
    </row>
    <row r="109" spans="1:6">
      <c r="A109">
        <f t="shared" si="13"/>
        <v>107</v>
      </c>
      <c r="B109" s="4" t="e">
        <f t="shared" si="9"/>
        <v>#REF!</v>
      </c>
      <c r="C109" t="e">
        <f t="shared" si="10"/>
        <v>#REF!</v>
      </c>
      <c r="D109" t="e">
        <f t="shared" si="7"/>
        <v>#REF!</v>
      </c>
      <c r="E109" t="e">
        <f t="shared" si="8"/>
        <v>#REF!</v>
      </c>
      <c r="F109" t="e">
        <f t="shared" si="11"/>
        <v>#REF!</v>
      </c>
    </row>
    <row r="110" spans="1:6">
      <c r="A110">
        <f t="shared" si="13"/>
        <v>108</v>
      </c>
      <c r="B110" s="4" t="e">
        <f t="shared" si="9"/>
        <v>#REF!</v>
      </c>
      <c r="C110" t="e">
        <f t="shared" si="10"/>
        <v>#REF!</v>
      </c>
      <c r="D110" t="e">
        <f t="shared" si="7"/>
        <v>#REF!</v>
      </c>
      <c r="E110" t="e">
        <f t="shared" si="8"/>
        <v>#REF!</v>
      </c>
      <c r="F110" t="e">
        <f t="shared" si="11"/>
        <v>#REF!</v>
      </c>
    </row>
    <row r="111" spans="1:6">
      <c r="A111">
        <f t="shared" si="13"/>
        <v>109</v>
      </c>
      <c r="B111" s="4" t="e">
        <f t="shared" si="9"/>
        <v>#REF!</v>
      </c>
      <c r="C111" t="e">
        <f t="shared" si="10"/>
        <v>#REF!</v>
      </c>
      <c r="D111" t="e">
        <f t="shared" si="7"/>
        <v>#REF!</v>
      </c>
      <c r="E111" t="e">
        <f t="shared" si="8"/>
        <v>#REF!</v>
      </c>
      <c r="F111" t="e">
        <f t="shared" si="11"/>
        <v>#REF!</v>
      </c>
    </row>
    <row r="112" spans="1:6">
      <c r="A112">
        <f t="shared" si="13"/>
        <v>110</v>
      </c>
      <c r="B112" s="4" t="e">
        <f t="shared" si="9"/>
        <v>#REF!</v>
      </c>
      <c r="C112" t="e">
        <f t="shared" si="10"/>
        <v>#REF!</v>
      </c>
      <c r="D112" t="e">
        <f t="shared" si="7"/>
        <v>#REF!</v>
      </c>
      <c r="E112" t="e">
        <f t="shared" si="8"/>
        <v>#REF!</v>
      </c>
      <c r="F112" t="e">
        <f t="shared" si="11"/>
        <v>#REF!</v>
      </c>
    </row>
    <row r="113" spans="1:6">
      <c r="A113">
        <f t="shared" si="13"/>
        <v>111</v>
      </c>
      <c r="B113" s="4" t="e">
        <f t="shared" si="9"/>
        <v>#REF!</v>
      </c>
      <c r="C113" t="e">
        <f t="shared" si="10"/>
        <v>#REF!</v>
      </c>
      <c r="D113" t="e">
        <f t="shared" si="7"/>
        <v>#REF!</v>
      </c>
      <c r="E113" t="e">
        <f t="shared" si="8"/>
        <v>#REF!</v>
      </c>
      <c r="F113" t="e">
        <f t="shared" si="11"/>
        <v>#REF!</v>
      </c>
    </row>
    <row r="114" spans="1:6">
      <c r="A114">
        <f t="shared" si="13"/>
        <v>112</v>
      </c>
      <c r="B114" s="4" t="e">
        <f t="shared" si="9"/>
        <v>#REF!</v>
      </c>
      <c r="C114" t="e">
        <f t="shared" si="10"/>
        <v>#REF!</v>
      </c>
      <c r="D114" t="e">
        <f t="shared" si="7"/>
        <v>#REF!</v>
      </c>
      <c r="E114" t="e">
        <f t="shared" si="8"/>
        <v>#REF!</v>
      </c>
      <c r="F114" t="e">
        <f t="shared" si="11"/>
        <v>#REF!</v>
      </c>
    </row>
    <row r="115" spans="1:6">
      <c r="A115">
        <f t="shared" si="13"/>
        <v>113</v>
      </c>
      <c r="B115" s="4" t="e">
        <f t="shared" si="9"/>
        <v>#REF!</v>
      </c>
      <c r="C115" t="e">
        <f t="shared" si="10"/>
        <v>#REF!</v>
      </c>
      <c r="D115" t="e">
        <f t="shared" si="7"/>
        <v>#REF!</v>
      </c>
      <c r="E115" t="e">
        <f t="shared" si="8"/>
        <v>#REF!</v>
      </c>
      <c r="F115" t="e">
        <f t="shared" si="11"/>
        <v>#REF!</v>
      </c>
    </row>
    <row r="116" spans="1:6">
      <c r="A116">
        <f t="shared" si="13"/>
        <v>114</v>
      </c>
      <c r="B116" s="4" t="e">
        <f t="shared" si="9"/>
        <v>#REF!</v>
      </c>
      <c r="C116" t="e">
        <f t="shared" si="10"/>
        <v>#REF!</v>
      </c>
      <c r="D116" t="e">
        <f t="shared" si="7"/>
        <v>#REF!</v>
      </c>
      <c r="E116" t="e">
        <f t="shared" si="8"/>
        <v>#REF!</v>
      </c>
      <c r="F116" t="e">
        <f t="shared" si="11"/>
        <v>#REF!</v>
      </c>
    </row>
    <row r="117" spans="1:6">
      <c r="A117">
        <f t="shared" si="13"/>
        <v>115</v>
      </c>
      <c r="B117" s="4" t="e">
        <f t="shared" si="9"/>
        <v>#REF!</v>
      </c>
      <c r="C117" t="e">
        <f t="shared" si="10"/>
        <v>#REF!</v>
      </c>
      <c r="D117" t="e">
        <f t="shared" si="7"/>
        <v>#REF!</v>
      </c>
      <c r="E117" t="e">
        <f t="shared" si="8"/>
        <v>#REF!</v>
      </c>
      <c r="F117" t="e">
        <f t="shared" si="11"/>
        <v>#REF!</v>
      </c>
    </row>
    <row r="118" spans="1:6">
      <c r="A118">
        <f t="shared" si="13"/>
        <v>116</v>
      </c>
      <c r="B118" s="4" t="e">
        <f t="shared" si="9"/>
        <v>#REF!</v>
      </c>
      <c r="C118" t="e">
        <f t="shared" si="10"/>
        <v>#REF!</v>
      </c>
      <c r="D118" t="e">
        <f t="shared" si="7"/>
        <v>#REF!</v>
      </c>
      <c r="E118" t="e">
        <f t="shared" si="8"/>
        <v>#REF!</v>
      </c>
      <c r="F118" t="e">
        <f t="shared" si="11"/>
        <v>#REF!</v>
      </c>
    </row>
    <row r="119" spans="1:6">
      <c r="A119">
        <f t="shared" si="13"/>
        <v>117</v>
      </c>
      <c r="B119" s="4" t="e">
        <f t="shared" si="9"/>
        <v>#REF!</v>
      </c>
      <c r="C119" t="e">
        <f t="shared" si="10"/>
        <v>#REF!</v>
      </c>
      <c r="D119" t="e">
        <f t="shared" si="7"/>
        <v>#REF!</v>
      </c>
      <c r="E119" t="e">
        <f t="shared" si="8"/>
        <v>#REF!</v>
      </c>
      <c r="F119" t="e">
        <f t="shared" si="11"/>
        <v>#REF!</v>
      </c>
    </row>
    <row r="120" spans="1:6">
      <c r="A120">
        <f t="shared" si="13"/>
        <v>118</v>
      </c>
      <c r="B120" s="4" t="e">
        <f t="shared" si="9"/>
        <v>#REF!</v>
      </c>
      <c r="C120" t="e">
        <f t="shared" si="10"/>
        <v>#REF!</v>
      </c>
      <c r="D120" t="e">
        <f t="shared" si="7"/>
        <v>#REF!</v>
      </c>
      <c r="E120" t="e">
        <f t="shared" si="8"/>
        <v>#REF!</v>
      </c>
      <c r="F120" t="e">
        <f t="shared" si="11"/>
        <v>#REF!</v>
      </c>
    </row>
    <row r="121" spans="1:6">
      <c r="A121">
        <f t="shared" si="13"/>
        <v>119</v>
      </c>
      <c r="B121" s="4" t="e">
        <f t="shared" si="9"/>
        <v>#REF!</v>
      </c>
      <c r="C121" t="e">
        <f t="shared" si="10"/>
        <v>#REF!</v>
      </c>
      <c r="D121" t="e">
        <f t="shared" si="7"/>
        <v>#REF!</v>
      </c>
      <c r="E121" t="e">
        <f t="shared" si="8"/>
        <v>#REF!</v>
      </c>
      <c r="F121" t="e">
        <f t="shared" si="11"/>
        <v>#REF!</v>
      </c>
    </row>
    <row r="122" spans="1:6">
      <c r="A122">
        <f t="shared" si="13"/>
        <v>120</v>
      </c>
      <c r="B122" s="4" t="e">
        <f t="shared" si="9"/>
        <v>#REF!</v>
      </c>
      <c r="C122" t="e">
        <f t="shared" si="10"/>
        <v>#REF!</v>
      </c>
      <c r="D122" t="e">
        <f t="shared" si="7"/>
        <v>#REF!</v>
      </c>
      <c r="E122" t="e">
        <f t="shared" si="8"/>
        <v>#REF!</v>
      </c>
      <c r="F122" t="e">
        <f t="shared" si="11"/>
        <v>#REF!</v>
      </c>
    </row>
    <row r="123" spans="1:6">
      <c r="A123">
        <f t="shared" si="13"/>
        <v>121</v>
      </c>
      <c r="B123" s="4" t="e">
        <f t="shared" si="9"/>
        <v>#REF!</v>
      </c>
      <c r="C123" t="e">
        <f t="shared" si="10"/>
        <v>#REF!</v>
      </c>
      <c r="D123" t="e">
        <f t="shared" si="7"/>
        <v>#REF!</v>
      </c>
      <c r="E123" t="e">
        <f t="shared" si="8"/>
        <v>#REF!</v>
      </c>
      <c r="F123" t="e">
        <f t="shared" si="11"/>
        <v>#REF!</v>
      </c>
    </row>
    <row r="124" spans="1:6">
      <c r="A124">
        <f t="shared" si="13"/>
        <v>122</v>
      </c>
      <c r="B124" s="4" t="e">
        <f t="shared" si="9"/>
        <v>#REF!</v>
      </c>
      <c r="C124" t="e">
        <f t="shared" si="10"/>
        <v>#REF!</v>
      </c>
      <c r="D124" t="e">
        <f t="shared" si="7"/>
        <v>#REF!</v>
      </c>
      <c r="E124" t="e">
        <f t="shared" si="8"/>
        <v>#REF!</v>
      </c>
      <c r="F124" t="e">
        <f t="shared" si="11"/>
        <v>#REF!</v>
      </c>
    </row>
    <row r="125" spans="1:6">
      <c r="A125">
        <f t="shared" si="13"/>
        <v>123</v>
      </c>
      <c r="B125" s="4" t="e">
        <f t="shared" si="9"/>
        <v>#REF!</v>
      </c>
      <c r="C125" t="e">
        <f t="shared" si="10"/>
        <v>#REF!</v>
      </c>
      <c r="D125" t="e">
        <f t="shared" si="7"/>
        <v>#REF!</v>
      </c>
      <c r="E125" t="e">
        <f t="shared" si="8"/>
        <v>#REF!</v>
      </c>
      <c r="F125" t="e">
        <f t="shared" si="11"/>
        <v>#REF!</v>
      </c>
    </row>
    <row r="126" spans="1:6">
      <c r="A126">
        <f t="shared" si="13"/>
        <v>124</v>
      </c>
      <c r="B126" s="4" t="e">
        <f t="shared" si="9"/>
        <v>#REF!</v>
      </c>
      <c r="C126" t="e">
        <f t="shared" si="10"/>
        <v>#REF!</v>
      </c>
      <c r="D126" t="e">
        <f t="shared" si="7"/>
        <v>#REF!</v>
      </c>
      <c r="E126" t="e">
        <f t="shared" si="8"/>
        <v>#REF!</v>
      </c>
      <c r="F126" t="e">
        <f t="shared" si="11"/>
        <v>#REF!</v>
      </c>
    </row>
    <row r="127" spans="1:6">
      <c r="A127">
        <f t="shared" si="13"/>
        <v>125</v>
      </c>
      <c r="B127" s="4" t="e">
        <f t="shared" si="9"/>
        <v>#REF!</v>
      </c>
      <c r="C127" t="e">
        <f t="shared" si="10"/>
        <v>#REF!</v>
      </c>
      <c r="D127" t="e">
        <f t="shared" si="7"/>
        <v>#REF!</v>
      </c>
      <c r="E127" t="e">
        <f t="shared" si="8"/>
        <v>#REF!</v>
      </c>
      <c r="F127" t="e">
        <f t="shared" si="11"/>
        <v>#REF!</v>
      </c>
    </row>
    <row r="128" spans="1:6">
      <c r="A128">
        <f t="shared" si="13"/>
        <v>126</v>
      </c>
      <c r="B128" s="4" t="e">
        <f t="shared" si="9"/>
        <v>#REF!</v>
      </c>
      <c r="C128" t="e">
        <f t="shared" si="10"/>
        <v>#REF!</v>
      </c>
      <c r="D128" t="e">
        <f t="shared" si="7"/>
        <v>#REF!</v>
      </c>
      <c r="E128" t="e">
        <f t="shared" si="8"/>
        <v>#REF!</v>
      </c>
      <c r="F128" t="e">
        <f t="shared" si="11"/>
        <v>#REF!</v>
      </c>
    </row>
    <row r="129" spans="1:6">
      <c r="A129">
        <f t="shared" si="13"/>
        <v>127</v>
      </c>
      <c r="B129" s="4" t="e">
        <f t="shared" si="9"/>
        <v>#REF!</v>
      </c>
      <c r="C129" t="e">
        <f t="shared" si="10"/>
        <v>#REF!</v>
      </c>
      <c r="D129" t="e">
        <f t="shared" si="7"/>
        <v>#REF!</v>
      </c>
      <c r="E129" t="e">
        <f t="shared" si="8"/>
        <v>#REF!</v>
      </c>
      <c r="F129" t="e">
        <f t="shared" si="11"/>
        <v>#REF!</v>
      </c>
    </row>
    <row r="130" spans="1:6">
      <c r="A130">
        <f t="shared" si="13"/>
        <v>128</v>
      </c>
      <c r="B130" s="4" t="e">
        <f t="shared" si="9"/>
        <v>#REF!</v>
      </c>
      <c r="C130" t="e">
        <f t="shared" si="10"/>
        <v>#REF!</v>
      </c>
      <c r="D130" t="e">
        <f t="shared" si="7"/>
        <v>#REF!</v>
      </c>
      <c r="E130" t="e">
        <f t="shared" si="8"/>
        <v>#REF!</v>
      </c>
      <c r="F130" t="e">
        <f t="shared" si="11"/>
        <v>#REF!</v>
      </c>
    </row>
    <row r="131" spans="1:6">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c r="A133">
        <f t="shared" ref="A133:A196" si="19">A132+1</f>
        <v>131</v>
      </c>
      <c r="B133" s="4" t="e">
        <f t="shared" si="16"/>
        <v>#REF!</v>
      </c>
      <c r="C133" t="e">
        <f t="shared" si="17"/>
        <v>#REF!</v>
      </c>
      <c r="D133" t="e">
        <f t="shared" si="14"/>
        <v>#REF!</v>
      </c>
      <c r="E133" t="e">
        <f t="shared" si="15"/>
        <v>#REF!</v>
      </c>
      <c r="F133" t="e">
        <f t="shared" si="18"/>
        <v>#REF!</v>
      </c>
    </row>
    <row r="134" spans="1:6">
      <c r="A134">
        <f t="shared" si="19"/>
        <v>132</v>
      </c>
      <c r="B134" s="4" t="e">
        <f t="shared" si="16"/>
        <v>#REF!</v>
      </c>
      <c r="C134" t="e">
        <f t="shared" si="17"/>
        <v>#REF!</v>
      </c>
      <c r="D134" t="e">
        <f t="shared" si="14"/>
        <v>#REF!</v>
      </c>
      <c r="E134" t="e">
        <f t="shared" si="15"/>
        <v>#REF!</v>
      </c>
      <c r="F134" t="e">
        <f t="shared" si="18"/>
        <v>#REF!</v>
      </c>
    </row>
    <row r="135" spans="1:6">
      <c r="A135">
        <f t="shared" si="19"/>
        <v>133</v>
      </c>
      <c r="B135" s="4" t="e">
        <f t="shared" si="16"/>
        <v>#REF!</v>
      </c>
      <c r="C135" t="e">
        <f t="shared" si="17"/>
        <v>#REF!</v>
      </c>
      <c r="D135" t="e">
        <f t="shared" si="14"/>
        <v>#REF!</v>
      </c>
      <c r="E135" t="e">
        <f t="shared" si="15"/>
        <v>#REF!</v>
      </c>
      <c r="F135" t="e">
        <f t="shared" si="18"/>
        <v>#REF!</v>
      </c>
    </row>
    <row r="136" spans="1:6">
      <c r="A136">
        <f t="shared" si="19"/>
        <v>134</v>
      </c>
      <c r="B136" s="4" t="e">
        <f t="shared" si="16"/>
        <v>#REF!</v>
      </c>
      <c r="C136" t="e">
        <f t="shared" si="17"/>
        <v>#REF!</v>
      </c>
      <c r="D136" t="e">
        <f t="shared" si="14"/>
        <v>#REF!</v>
      </c>
      <c r="E136" t="e">
        <f t="shared" si="15"/>
        <v>#REF!</v>
      </c>
      <c r="F136" t="e">
        <f t="shared" si="18"/>
        <v>#REF!</v>
      </c>
    </row>
    <row r="137" spans="1:6">
      <c r="A137">
        <f t="shared" si="19"/>
        <v>135</v>
      </c>
      <c r="B137" s="4" t="e">
        <f t="shared" si="16"/>
        <v>#REF!</v>
      </c>
      <c r="C137" t="e">
        <f t="shared" si="17"/>
        <v>#REF!</v>
      </c>
      <c r="D137" t="e">
        <f t="shared" si="14"/>
        <v>#REF!</v>
      </c>
      <c r="E137" t="e">
        <f t="shared" si="15"/>
        <v>#REF!</v>
      </c>
      <c r="F137" t="e">
        <f t="shared" si="18"/>
        <v>#REF!</v>
      </c>
    </row>
    <row r="138" spans="1:6">
      <c r="A138">
        <f t="shared" si="19"/>
        <v>136</v>
      </c>
      <c r="B138" s="4" t="e">
        <f t="shared" si="16"/>
        <v>#REF!</v>
      </c>
      <c r="C138" t="e">
        <f t="shared" si="17"/>
        <v>#REF!</v>
      </c>
      <c r="D138" t="e">
        <f t="shared" si="14"/>
        <v>#REF!</v>
      </c>
      <c r="E138" t="e">
        <f t="shared" si="15"/>
        <v>#REF!</v>
      </c>
      <c r="F138" t="e">
        <f t="shared" si="18"/>
        <v>#REF!</v>
      </c>
    </row>
    <row r="139" spans="1:6">
      <c r="A139">
        <f t="shared" si="19"/>
        <v>137</v>
      </c>
      <c r="B139" s="4" t="e">
        <f t="shared" si="16"/>
        <v>#REF!</v>
      </c>
      <c r="C139" t="e">
        <f t="shared" si="17"/>
        <v>#REF!</v>
      </c>
      <c r="D139" t="e">
        <f t="shared" si="14"/>
        <v>#REF!</v>
      </c>
      <c r="E139" t="e">
        <f t="shared" si="15"/>
        <v>#REF!</v>
      </c>
      <c r="F139" t="e">
        <f t="shared" si="18"/>
        <v>#REF!</v>
      </c>
    </row>
    <row r="140" spans="1:6">
      <c r="A140">
        <f t="shared" si="19"/>
        <v>138</v>
      </c>
      <c r="B140" s="4" t="e">
        <f t="shared" si="16"/>
        <v>#REF!</v>
      </c>
      <c r="C140" t="e">
        <f t="shared" si="17"/>
        <v>#REF!</v>
      </c>
      <c r="D140" t="e">
        <f t="shared" si="14"/>
        <v>#REF!</v>
      </c>
      <c r="E140" t="e">
        <f t="shared" si="15"/>
        <v>#REF!</v>
      </c>
      <c r="F140" t="e">
        <f t="shared" si="18"/>
        <v>#REF!</v>
      </c>
    </row>
    <row r="141" spans="1:6">
      <c r="A141">
        <f t="shared" si="19"/>
        <v>139</v>
      </c>
      <c r="B141" s="4" t="e">
        <f t="shared" si="16"/>
        <v>#REF!</v>
      </c>
      <c r="C141" t="e">
        <f t="shared" si="17"/>
        <v>#REF!</v>
      </c>
      <c r="D141" t="e">
        <f t="shared" si="14"/>
        <v>#REF!</v>
      </c>
      <c r="E141" t="e">
        <f t="shared" si="15"/>
        <v>#REF!</v>
      </c>
      <c r="F141" t="e">
        <f t="shared" si="18"/>
        <v>#REF!</v>
      </c>
    </row>
    <row r="142" spans="1:6">
      <c r="A142">
        <f t="shared" si="19"/>
        <v>140</v>
      </c>
      <c r="B142" s="4" t="e">
        <f t="shared" si="16"/>
        <v>#REF!</v>
      </c>
      <c r="C142" t="e">
        <f t="shared" si="17"/>
        <v>#REF!</v>
      </c>
      <c r="D142" t="e">
        <f t="shared" si="14"/>
        <v>#REF!</v>
      </c>
      <c r="E142" t="e">
        <f t="shared" si="15"/>
        <v>#REF!</v>
      </c>
      <c r="F142" t="e">
        <f t="shared" si="18"/>
        <v>#REF!</v>
      </c>
    </row>
    <row r="143" spans="1:6">
      <c r="A143">
        <f t="shared" si="19"/>
        <v>141</v>
      </c>
      <c r="B143" s="4" t="e">
        <f t="shared" si="16"/>
        <v>#REF!</v>
      </c>
      <c r="C143" t="e">
        <f t="shared" si="17"/>
        <v>#REF!</v>
      </c>
      <c r="D143" t="e">
        <f t="shared" si="14"/>
        <v>#REF!</v>
      </c>
      <c r="E143" t="e">
        <f t="shared" si="15"/>
        <v>#REF!</v>
      </c>
      <c r="F143" t="e">
        <f t="shared" si="18"/>
        <v>#REF!</v>
      </c>
    </row>
    <row r="144" spans="1:6">
      <c r="A144">
        <f t="shared" si="19"/>
        <v>142</v>
      </c>
      <c r="B144" s="4" t="e">
        <f t="shared" si="16"/>
        <v>#REF!</v>
      </c>
      <c r="C144" t="e">
        <f t="shared" si="17"/>
        <v>#REF!</v>
      </c>
      <c r="D144" t="e">
        <f t="shared" si="14"/>
        <v>#REF!</v>
      </c>
      <c r="E144" t="e">
        <f t="shared" si="15"/>
        <v>#REF!</v>
      </c>
      <c r="F144" t="e">
        <f t="shared" si="18"/>
        <v>#REF!</v>
      </c>
    </row>
    <row r="145" spans="1:6">
      <c r="A145">
        <f t="shared" si="19"/>
        <v>143</v>
      </c>
      <c r="B145" s="4" t="e">
        <f t="shared" si="16"/>
        <v>#REF!</v>
      </c>
      <c r="C145" t="e">
        <f t="shared" si="17"/>
        <v>#REF!</v>
      </c>
      <c r="D145" t="e">
        <f t="shared" si="14"/>
        <v>#REF!</v>
      </c>
      <c r="E145" t="e">
        <f t="shared" si="15"/>
        <v>#REF!</v>
      </c>
      <c r="F145" t="e">
        <f t="shared" si="18"/>
        <v>#REF!</v>
      </c>
    </row>
    <row r="146" spans="1:6">
      <c r="A146">
        <f t="shared" si="19"/>
        <v>144</v>
      </c>
      <c r="B146" s="4" t="e">
        <f t="shared" si="16"/>
        <v>#REF!</v>
      </c>
      <c r="C146" t="e">
        <f t="shared" si="17"/>
        <v>#REF!</v>
      </c>
      <c r="D146" t="e">
        <f t="shared" si="14"/>
        <v>#REF!</v>
      </c>
      <c r="E146" t="e">
        <f t="shared" si="15"/>
        <v>#REF!</v>
      </c>
      <c r="F146" t="e">
        <f t="shared" si="18"/>
        <v>#REF!</v>
      </c>
    </row>
    <row r="147" spans="1:6">
      <c r="A147">
        <f t="shared" si="19"/>
        <v>145</v>
      </c>
      <c r="B147" s="4" t="e">
        <f t="shared" si="16"/>
        <v>#REF!</v>
      </c>
      <c r="C147" t="e">
        <f t="shared" si="17"/>
        <v>#REF!</v>
      </c>
      <c r="D147" t="e">
        <f t="shared" si="14"/>
        <v>#REF!</v>
      </c>
      <c r="E147" t="e">
        <f t="shared" si="15"/>
        <v>#REF!</v>
      </c>
      <c r="F147" t="e">
        <f t="shared" si="18"/>
        <v>#REF!</v>
      </c>
    </row>
    <row r="148" spans="1:6">
      <c r="A148">
        <f t="shared" si="19"/>
        <v>146</v>
      </c>
      <c r="B148" s="4" t="e">
        <f t="shared" si="16"/>
        <v>#REF!</v>
      </c>
      <c r="C148" t="e">
        <f t="shared" si="17"/>
        <v>#REF!</v>
      </c>
      <c r="D148" t="e">
        <f t="shared" si="14"/>
        <v>#REF!</v>
      </c>
      <c r="E148" t="e">
        <f t="shared" si="15"/>
        <v>#REF!</v>
      </c>
      <c r="F148" t="e">
        <f t="shared" si="18"/>
        <v>#REF!</v>
      </c>
    </row>
    <row r="149" spans="1:6">
      <c r="A149">
        <f t="shared" si="19"/>
        <v>147</v>
      </c>
      <c r="B149" s="4" t="e">
        <f t="shared" si="16"/>
        <v>#REF!</v>
      </c>
      <c r="C149" t="e">
        <f t="shared" si="17"/>
        <v>#REF!</v>
      </c>
      <c r="D149" t="e">
        <f t="shared" si="14"/>
        <v>#REF!</v>
      </c>
      <c r="E149" t="e">
        <f t="shared" si="15"/>
        <v>#REF!</v>
      </c>
      <c r="F149" t="e">
        <f t="shared" si="18"/>
        <v>#REF!</v>
      </c>
    </row>
    <row r="150" spans="1:6">
      <c r="A150">
        <f t="shared" si="19"/>
        <v>148</v>
      </c>
      <c r="B150" s="4" t="e">
        <f t="shared" si="16"/>
        <v>#REF!</v>
      </c>
      <c r="C150" t="e">
        <f t="shared" si="17"/>
        <v>#REF!</v>
      </c>
      <c r="D150" t="e">
        <f t="shared" si="14"/>
        <v>#REF!</v>
      </c>
      <c r="E150" t="e">
        <f t="shared" si="15"/>
        <v>#REF!</v>
      </c>
      <c r="F150" t="e">
        <f t="shared" si="18"/>
        <v>#REF!</v>
      </c>
    </row>
    <row r="151" spans="1:6">
      <c r="A151">
        <f t="shared" si="19"/>
        <v>149</v>
      </c>
      <c r="B151" s="4" t="e">
        <f t="shared" si="16"/>
        <v>#REF!</v>
      </c>
      <c r="C151" t="e">
        <f t="shared" si="17"/>
        <v>#REF!</v>
      </c>
      <c r="D151" t="e">
        <f t="shared" si="14"/>
        <v>#REF!</v>
      </c>
      <c r="E151" t="e">
        <f t="shared" si="15"/>
        <v>#REF!</v>
      </c>
      <c r="F151" t="e">
        <f t="shared" si="18"/>
        <v>#REF!</v>
      </c>
    </row>
    <row r="152" spans="1:6">
      <c r="A152">
        <f t="shared" si="19"/>
        <v>150</v>
      </c>
      <c r="B152" s="4" t="e">
        <f t="shared" si="16"/>
        <v>#REF!</v>
      </c>
      <c r="C152" t="e">
        <f t="shared" si="17"/>
        <v>#REF!</v>
      </c>
      <c r="D152" t="e">
        <f t="shared" si="14"/>
        <v>#REF!</v>
      </c>
      <c r="E152" t="e">
        <f t="shared" si="15"/>
        <v>#REF!</v>
      </c>
      <c r="F152" t="e">
        <f t="shared" si="18"/>
        <v>#REF!</v>
      </c>
    </row>
    <row r="153" spans="1:6">
      <c r="A153">
        <f t="shared" si="19"/>
        <v>151</v>
      </c>
      <c r="B153" s="4" t="e">
        <f t="shared" si="16"/>
        <v>#REF!</v>
      </c>
      <c r="C153" t="e">
        <f t="shared" si="17"/>
        <v>#REF!</v>
      </c>
      <c r="D153" t="e">
        <f t="shared" si="14"/>
        <v>#REF!</v>
      </c>
      <c r="E153" t="e">
        <f t="shared" si="15"/>
        <v>#REF!</v>
      </c>
      <c r="F153" t="e">
        <f t="shared" si="18"/>
        <v>#REF!</v>
      </c>
    </row>
    <row r="154" spans="1:6">
      <c r="A154">
        <f t="shared" si="19"/>
        <v>152</v>
      </c>
      <c r="B154" s="4" t="e">
        <f t="shared" si="16"/>
        <v>#REF!</v>
      </c>
      <c r="C154" t="e">
        <f t="shared" si="17"/>
        <v>#REF!</v>
      </c>
      <c r="D154" t="e">
        <f t="shared" si="14"/>
        <v>#REF!</v>
      </c>
      <c r="E154" t="e">
        <f t="shared" si="15"/>
        <v>#REF!</v>
      </c>
      <c r="F154" t="e">
        <f t="shared" si="18"/>
        <v>#REF!</v>
      </c>
    </row>
    <row r="155" spans="1:6">
      <c r="A155">
        <f t="shared" si="19"/>
        <v>153</v>
      </c>
      <c r="B155" s="4" t="e">
        <f t="shared" si="16"/>
        <v>#REF!</v>
      </c>
      <c r="C155" t="e">
        <f t="shared" si="17"/>
        <v>#REF!</v>
      </c>
      <c r="D155" t="e">
        <f t="shared" si="14"/>
        <v>#REF!</v>
      </c>
      <c r="E155" t="e">
        <f t="shared" si="15"/>
        <v>#REF!</v>
      </c>
      <c r="F155" t="e">
        <f t="shared" si="18"/>
        <v>#REF!</v>
      </c>
    </row>
    <row r="156" spans="1:6">
      <c r="A156">
        <f t="shared" si="19"/>
        <v>154</v>
      </c>
      <c r="B156" s="4" t="e">
        <f t="shared" si="16"/>
        <v>#REF!</v>
      </c>
      <c r="C156" t="e">
        <f t="shared" si="17"/>
        <v>#REF!</v>
      </c>
      <c r="D156" t="e">
        <f t="shared" si="14"/>
        <v>#REF!</v>
      </c>
      <c r="E156" t="e">
        <f t="shared" si="15"/>
        <v>#REF!</v>
      </c>
      <c r="F156" t="e">
        <f t="shared" si="18"/>
        <v>#REF!</v>
      </c>
    </row>
    <row r="157" spans="1:6">
      <c r="A157">
        <f t="shared" si="19"/>
        <v>155</v>
      </c>
      <c r="B157" s="4" t="e">
        <f t="shared" si="16"/>
        <v>#REF!</v>
      </c>
      <c r="C157" t="e">
        <f t="shared" si="17"/>
        <v>#REF!</v>
      </c>
      <c r="D157" t="e">
        <f t="shared" si="14"/>
        <v>#REF!</v>
      </c>
      <c r="E157" t="e">
        <f t="shared" si="15"/>
        <v>#REF!</v>
      </c>
      <c r="F157" t="e">
        <f t="shared" si="18"/>
        <v>#REF!</v>
      </c>
    </row>
    <row r="158" spans="1:6">
      <c r="A158">
        <f t="shared" si="19"/>
        <v>156</v>
      </c>
      <c r="B158" s="4" t="e">
        <f t="shared" si="16"/>
        <v>#REF!</v>
      </c>
      <c r="C158" t="e">
        <f t="shared" si="17"/>
        <v>#REF!</v>
      </c>
      <c r="D158" t="e">
        <f t="shared" si="14"/>
        <v>#REF!</v>
      </c>
      <c r="E158" t="e">
        <f t="shared" si="15"/>
        <v>#REF!</v>
      </c>
      <c r="F158" t="e">
        <f t="shared" si="18"/>
        <v>#REF!</v>
      </c>
    </row>
    <row r="159" spans="1:6">
      <c r="A159">
        <f t="shared" si="19"/>
        <v>157</v>
      </c>
      <c r="B159" s="4" t="e">
        <f t="shared" si="16"/>
        <v>#REF!</v>
      </c>
      <c r="C159" t="e">
        <f t="shared" si="17"/>
        <v>#REF!</v>
      </c>
      <c r="D159" t="e">
        <f t="shared" si="14"/>
        <v>#REF!</v>
      </c>
      <c r="E159" t="e">
        <f t="shared" si="15"/>
        <v>#REF!</v>
      </c>
      <c r="F159" t="e">
        <f t="shared" si="18"/>
        <v>#REF!</v>
      </c>
    </row>
    <row r="160" spans="1:6">
      <c r="A160">
        <f t="shared" si="19"/>
        <v>158</v>
      </c>
      <c r="B160" s="4" t="e">
        <f t="shared" si="16"/>
        <v>#REF!</v>
      </c>
      <c r="C160" t="e">
        <f t="shared" si="17"/>
        <v>#REF!</v>
      </c>
      <c r="D160" t="e">
        <f t="shared" si="14"/>
        <v>#REF!</v>
      </c>
      <c r="E160" t="e">
        <f t="shared" si="15"/>
        <v>#REF!</v>
      </c>
      <c r="F160" t="e">
        <f t="shared" si="18"/>
        <v>#REF!</v>
      </c>
    </row>
    <row r="161" spans="1:6">
      <c r="A161">
        <f t="shared" si="19"/>
        <v>159</v>
      </c>
      <c r="B161" s="4" t="e">
        <f t="shared" si="16"/>
        <v>#REF!</v>
      </c>
      <c r="C161" t="e">
        <f t="shared" si="17"/>
        <v>#REF!</v>
      </c>
      <c r="D161" t="e">
        <f t="shared" si="14"/>
        <v>#REF!</v>
      </c>
      <c r="E161" t="e">
        <f t="shared" si="15"/>
        <v>#REF!</v>
      </c>
      <c r="F161" t="e">
        <f t="shared" si="18"/>
        <v>#REF!</v>
      </c>
    </row>
    <row r="162" spans="1:6">
      <c r="A162">
        <f t="shared" si="19"/>
        <v>160</v>
      </c>
      <c r="B162" s="4" t="e">
        <f t="shared" si="16"/>
        <v>#REF!</v>
      </c>
      <c r="C162" t="e">
        <f t="shared" si="17"/>
        <v>#REF!</v>
      </c>
      <c r="D162" t="e">
        <f t="shared" si="14"/>
        <v>#REF!</v>
      </c>
      <c r="E162" t="e">
        <f t="shared" si="15"/>
        <v>#REF!</v>
      </c>
      <c r="F162" t="e">
        <f t="shared" si="18"/>
        <v>#REF!</v>
      </c>
    </row>
    <row r="163" spans="1:6">
      <c r="A163">
        <f t="shared" si="19"/>
        <v>161</v>
      </c>
      <c r="B163" s="4" t="e">
        <f t="shared" si="16"/>
        <v>#REF!</v>
      </c>
      <c r="C163" t="e">
        <f t="shared" si="17"/>
        <v>#REF!</v>
      </c>
      <c r="D163" t="e">
        <f t="shared" si="14"/>
        <v>#REF!</v>
      </c>
      <c r="E163" t="e">
        <f t="shared" si="15"/>
        <v>#REF!</v>
      </c>
      <c r="F163" t="e">
        <f t="shared" si="18"/>
        <v>#REF!</v>
      </c>
    </row>
    <row r="164" spans="1:6">
      <c r="A164">
        <f t="shared" si="19"/>
        <v>162</v>
      </c>
      <c r="B164" s="4" t="e">
        <f t="shared" si="16"/>
        <v>#REF!</v>
      </c>
      <c r="C164" t="e">
        <f t="shared" si="17"/>
        <v>#REF!</v>
      </c>
      <c r="D164" t="e">
        <f t="shared" si="14"/>
        <v>#REF!</v>
      </c>
      <c r="E164" t="e">
        <f t="shared" si="15"/>
        <v>#REF!</v>
      </c>
      <c r="F164" t="e">
        <f t="shared" si="18"/>
        <v>#REF!</v>
      </c>
    </row>
    <row r="165" spans="1:6">
      <c r="A165">
        <f t="shared" si="19"/>
        <v>163</v>
      </c>
      <c r="B165" s="4" t="e">
        <f t="shared" si="16"/>
        <v>#REF!</v>
      </c>
      <c r="C165" t="e">
        <f t="shared" si="17"/>
        <v>#REF!</v>
      </c>
      <c r="D165" t="e">
        <f t="shared" si="14"/>
        <v>#REF!</v>
      </c>
      <c r="E165" t="e">
        <f t="shared" si="15"/>
        <v>#REF!</v>
      </c>
      <c r="F165" t="e">
        <f t="shared" si="18"/>
        <v>#REF!</v>
      </c>
    </row>
    <row r="166" spans="1:6">
      <c r="A166">
        <f t="shared" si="19"/>
        <v>164</v>
      </c>
      <c r="B166" s="4" t="e">
        <f t="shared" si="16"/>
        <v>#REF!</v>
      </c>
      <c r="C166" t="e">
        <f t="shared" si="17"/>
        <v>#REF!</v>
      </c>
      <c r="D166" t="e">
        <f t="shared" si="14"/>
        <v>#REF!</v>
      </c>
      <c r="E166" t="e">
        <f t="shared" si="15"/>
        <v>#REF!</v>
      </c>
      <c r="F166" t="e">
        <f t="shared" si="18"/>
        <v>#REF!</v>
      </c>
    </row>
    <row r="167" spans="1:6">
      <c r="A167">
        <f t="shared" si="19"/>
        <v>165</v>
      </c>
      <c r="B167" s="4" t="e">
        <f t="shared" si="16"/>
        <v>#REF!</v>
      </c>
      <c r="C167" t="e">
        <f t="shared" si="17"/>
        <v>#REF!</v>
      </c>
      <c r="D167" t="e">
        <f t="shared" si="14"/>
        <v>#REF!</v>
      </c>
      <c r="E167" t="e">
        <f t="shared" si="15"/>
        <v>#REF!</v>
      </c>
      <c r="F167" t="e">
        <f t="shared" si="18"/>
        <v>#REF!</v>
      </c>
    </row>
    <row r="168" spans="1:6">
      <c r="A168">
        <f t="shared" si="19"/>
        <v>166</v>
      </c>
      <c r="B168" s="4" t="e">
        <f t="shared" si="16"/>
        <v>#REF!</v>
      </c>
      <c r="C168" t="e">
        <f t="shared" si="17"/>
        <v>#REF!</v>
      </c>
      <c r="D168" t="e">
        <f t="shared" si="14"/>
        <v>#REF!</v>
      </c>
      <c r="E168" t="e">
        <f t="shared" si="15"/>
        <v>#REF!</v>
      </c>
      <c r="F168" t="e">
        <f t="shared" si="18"/>
        <v>#REF!</v>
      </c>
    </row>
    <row r="169" spans="1:6">
      <c r="A169">
        <f t="shared" si="19"/>
        <v>167</v>
      </c>
      <c r="B169" s="4" t="e">
        <f t="shared" si="16"/>
        <v>#REF!</v>
      </c>
      <c r="C169" t="e">
        <f t="shared" si="17"/>
        <v>#REF!</v>
      </c>
      <c r="D169" t="e">
        <f t="shared" si="14"/>
        <v>#REF!</v>
      </c>
      <c r="E169" t="e">
        <f t="shared" si="15"/>
        <v>#REF!</v>
      </c>
      <c r="F169" t="e">
        <f t="shared" si="18"/>
        <v>#REF!</v>
      </c>
    </row>
    <row r="170" spans="1:6">
      <c r="A170">
        <f t="shared" si="19"/>
        <v>168</v>
      </c>
      <c r="B170" s="4" t="e">
        <f t="shared" si="16"/>
        <v>#REF!</v>
      </c>
      <c r="C170" t="e">
        <f t="shared" si="17"/>
        <v>#REF!</v>
      </c>
      <c r="D170" t="e">
        <f t="shared" si="14"/>
        <v>#REF!</v>
      </c>
      <c r="E170" t="e">
        <f t="shared" si="15"/>
        <v>#REF!</v>
      </c>
      <c r="F170" t="e">
        <f t="shared" si="18"/>
        <v>#REF!</v>
      </c>
    </row>
    <row r="171" spans="1:6">
      <c r="A171">
        <f t="shared" si="19"/>
        <v>169</v>
      </c>
      <c r="B171" s="4" t="e">
        <f t="shared" si="16"/>
        <v>#REF!</v>
      </c>
      <c r="C171" t="e">
        <f t="shared" si="17"/>
        <v>#REF!</v>
      </c>
      <c r="D171" t="e">
        <f t="shared" si="14"/>
        <v>#REF!</v>
      </c>
      <c r="E171" t="e">
        <f t="shared" si="15"/>
        <v>#REF!</v>
      </c>
      <c r="F171" t="e">
        <f t="shared" si="18"/>
        <v>#REF!</v>
      </c>
    </row>
    <row r="172" spans="1:6">
      <c r="A172">
        <f t="shared" si="19"/>
        <v>170</v>
      </c>
      <c r="B172" s="4" t="e">
        <f t="shared" si="16"/>
        <v>#REF!</v>
      </c>
      <c r="C172" t="e">
        <f t="shared" si="17"/>
        <v>#REF!</v>
      </c>
      <c r="D172" t="e">
        <f t="shared" si="14"/>
        <v>#REF!</v>
      </c>
      <c r="E172" t="e">
        <f t="shared" si="15"/>
        <v>#REF!</v>
      </c>
      <c r="F172" t="e">
        <f t="shared" si="18"/>
        <v>#REF!</v>
      </c>
    </row>
    <row r="173" spans="1:6">
      <c r="A173">
        <f t="shared" si="19"/>
        <v>171</v>
      </c>
      <c r="B173" s="4" t="e">
        <f t="shared" si="16"/>
        <v>#REF!</v>
      </c>
      <c r="C173" t="e">
        <f t="shared" si="17"/>
        <v>#REF!</v>
      </c>
      <c r="D173" t="e">
        <f t="shared" si="14"/>
        <v>#REF!</v>
      </c>
      <c r="E173" t="e">
        <f t="shared" si="15"/>
        <v>#REF!</v>
      </c>
      <c r="F173" t="e">
        <f t="shared" si="18"/>
        <v>#REF!</v>
      </c>
    </row>
    <row r="174" spans="1:6">
      <c r="A174">
        <f t="shared" si="19"/>
        <v>172</v>
      </c>
      <c r="B174" s="4" t="e">
        <f t="shared" si="16"/>
        <v>#REF!</v>
      </c>
      <c r="C174" t="e">
        <f t="shared" si="17"/>
        <v>#REF!</v>
      </c>
      <c r="D174" t="e">
        <f t="shared" si="14"/>
        <v>#REF!</v>
      </c>
      <c r="E174" t="e">
        <f t="shared" si="15"/>
        <v>#REF!</v>
      </c>
      <c r="F174" t="e">
        <f t="shared" si="18"/>
        <v>#REF!</v>
      </c>
    </row>
    <row r="175" spans="1:6">
      <c r="A175">
        <f t="shared" si="19"/>
        <v>173</v>
      </c>
      <c r="B175" s="4" t="e">
        <f t="shared" si="16"/>
        <v>#REF!</v>
      </c>
      <c r="C175" t="e">
        <f t="shared" si="17"/>
        <v>#REF!</v>
      </c>
      <c r="D175" t="e">
        <f t="shared" si="14"/>
        <v>#REF!</v>
      </c>
      <c r="E175" t="e">
        <f t="shared" si="15"/>
        <v>#REF!</v>
      </c>
      <c r="F175" t="e">
        <f t="shared" si="18"/>
        <v>#REF!</v>
      </c>
    </row>
    <row r="176" spans="1:6">
      <c r="A176">
        <f t="shared" si="19"/>
        <v>174</v>
      </c>
      <c r="B176" s="4" t="e">
        <f t="shared" si="16"/>
        <v>#REF!</v>
      </c>
      <c r="C176" t="e">
        <f t="shared" si="17"/>
        <v>#REF!</v>
      </c>
      <c r="D176" t="e">
        <f t="shared" si="14"/>
        <v>#REF!</v>
      </c>
      <c r="E176" t="e">
        <f t="shared" si="15"/>
        <v>#REF!</v>
      </c>
      <c r="F176" t="e">
        <f t="shared" si="18"/>
        <v>#REF!</v>
      </c>
    </row>
    <row r="177" spans="1:6">
      <c r="A177">
        <f t="shared" si="19"/>
        <v>175</v>
      </c>
      <c r="B177" s="4" t="e">
        <f t="shared" si="16"/>
        <v>#REF!</v>
      </c>
      <c r="C177" t="e">
        <f t="shared" si="17"/>
        <v>#REF!</v>
      </c>
      <c r="D177" t="e">
        <f t="shared" si="14"/>
        <v>#REF!</v>
      </c>
      <c r="E177" t="e">
        <f t="shared" si="15"/>
        <v>#REF!</v>
      </c>
      <c r="F177" t="e">
        <f t="shared" si="18"/>
        <v>#REF!</v>
      </c>
    </row>
    <row r="178" spans="1:6">
      <c r="A178">
        <f t="shared" si="19"/>
        <v>176</v>
      </c>
      <c r="B178" s="4" t="e">
        <f t="shared" si="16"/>
        <v>#REF!</v>
      </c>
      <c r="C178" t="e">
        <f t="shared" si="17"/>
        <v>#REF!</v>
      </c>
      <c r="D178" t="e">
        <f t="shared" si="14"/>
        <v>#REF!</v>
      </c>
      <c r="E178" t="e">
        <f t="shared" si="15"/>
        <v>#REF!</v>
      </c>
      <c r="F178" t="e">
        <f t="shared" si="18"/>
        <v>#REF!</v>
      </c>
    </row>
    <row r="179" spans="1:6">
      <c r="A179">
        <f t="shared" si="19"/>
        <v>177</v>
      </c>
      <c r="B179" s="4" t="e">
        <f t="shared" si="16"/>
        <v>#REF!</v>
      </c>
      <c r="C179" t="e">
        <f t="shared" si="17"/>
        <v>#REF!</v>
      </c>
      <c r="D179" t="e">
        <f t="shared" si="14"/>
        <v>#REF!</v>
      </c>
      <c r="E179" t="e">
        <f t="shared" si="15"/>
        <v>#REF!</v>
      </c>
      <c r="F179" t="e">
        <f t="shared" si="18"/>
        <v>#REF!</v>
      </c>
    </row>
    <row r="180" spans="1:6">
      <c r="A180">
        <f t="shared" si="19"/>
        <v>178</v>
      </c>
      <c r="B180" s="4" t="e">
        <f t="shared" si="16"/>
        <v>#REF!</v>
      </c>
      <c r="C180" t="e">
        <f t="shared" si="17"/>
        <v>#REF!</v>
      </c>
      <c r="D180" t="e">
        <f t="shared" si="14"/>
        <v>#REF!</v>
      </c>
      <c r="E180" t="e">
        <f t="shared" si="15"/>
        <v>#REF!</v>
      </c>
      <c r="F180" t="e">
        <f t="shared" si="18"/>
        <v>#REF!</v>
      </c>
    </row>
    <row r="181" spans="1:6">
      <c r="A181">
        <f t="shared" si="19"/>
        <v>179</v>
      </c>
      <c r="B181" s="4" t="e">
        <f t="shared" si="16"/>
        <v>#REF!</v>
      </c>
      <c r="C181" t="e">
        <f t="shared" si="17"/>
        <v>#REF!</v>
      </c>
      <c r="D181" t="e">
        <f t="shared" si="14"/>
        <v>#REF!</v>
      </c>
      <c r="E181" t="e">
        <f t="shared" si="15"/>
        <v>#REF!</v>
      </c>
      <c r="F181" t="e">
        <f t="shared" si="18"/>
        <v>#REF!</v>
      </c>
    </row>
    <row r="182" spans="1:6">
      <c r="A182">
        <f t="shared" si="19"/>
        <v>180</v>
      </c>
      <c r="B182" s="4" t="e">
        <f t="shared" si="16"/>
        <v>#REF!</v>
      </c>
      <c r="C182" t="e">
        <f t="shared" si="17"/>
        <v>#REF!</v>
      </c>
      <c r="D182" t="e">
        <f t="shared" si="14"/>
        <v>#REF!</v>
      </c>
      <c r="E182" t="e">
        <f t="shared" si="15"/>
        <v>#REF!</v>
      </c>
      <c r="F182" t="e">
        <f t="shared" si="18"/>
        <v>#REF!</v>
      </c>
    </row>
    <row r="183" spans="1:6">
      <c r="A183">
        <f t="shared" si="19"/>
        <v>181</v>
      </c>
      <c r="B183" s="4" t="e">
        <f t="shared" si="16"/>
        <v>#REF!</v>
      </c>
      <c r="C183" t="e">
        <f t="shared" si="17"/>
        <v>#REF!</v>
      </c>
      <c r="D183" t="e">
        <f t="shared" si="14"/>
        <v>#REF!</v>
      </c>
      <c r="E183" t="e">
        <f t="shared" si="15"/>
        <v>#REF!</v>
      </c>
      <c r="F183" t="e">
        <f t="shared" si="18"/>
        <v>#REF!</v>
      </c>
    </row>
    <row r="184" spans="1:6">
      <c r="A184">
        <f t="shared" si="19"/>
        <v>182</v>
      </c>
      <c r="B184" s="4" t="e">
        <f t="shared" si="16"/>
        <v>#REF!</v>
      </c>
      <c r="C184" t="e">
        <f t="shared" si="17"/>
        <v>#REF!</v>
      </c>
      <c r="D184" t="e">
        <f t="shared" si="14"/>
        <v>#REF!</v>
      </c>
      <c r="E184" t="e">
        <f t="shared" si="15"/>
        <v>#REF!</v>
      </c>
      <c r="F184" t="e">
        <f t="shared" si="18"/>
        <v>#REF!</v>
      </c>
    </row>
    <row r="185" spans="1:6">
      <c r="A185">
        <f t="shared" si="19"/>
        <v>183</v>
      </c>
      <c r="B185" s="4" t="e">
        <f t="shared" si="16"/>
        <v>#REF!</v>
      </c>
      <c r="C185" t="e">
        <f t="shared" si="17"/>
        <v>#REF!</v>
      </c>
      <c r="D185" t="e">
        <f t="shared" si="14"/>
        <v>#REF!</v>
      </c>
      <c r="E185" t="e">
        <f t="shared" si="15"/>
        <v>#REF!</v>
      </c>
      <c r="F185" t="e">
        <f t="shared" si="18"/>
        <v>#REF!</v>
      </c>
    </row>
    <row r="186" spans="1:6">
      <c r="A186">
        <f t="shared" si="19"/>
        <v>184</v>
      </c>
      <c r="B186" s="4" t="e">
        <f t="shared" si="16"/>
        <v>#REF!</v>
      </c>
      <c r="C186" t="e">
        <f t="shared" si="17"/>
        <v>#REF!</v>
      </c>
      <c r="D186" t="e">
        <f t="shared" si="14"/>
        <v>#REF!</v>
      </c>
      <c r="E186" t="e">
        <f t="shared" si="15"/>
        <v>#REF!</v>
      </c>
      <c r="F186" t="e">
        <f t="shared" si="18"/>
        <v>#REF!</v>
      </c>
    </row>
    <row r="187" spans="1:6">
      <c r="A187">
        <f t="shared" si="19"/>
        <v>185</v>
      </c>
      <c r="B187" s="4" t="e">
        <f t="shared" si="16"/>
        <v>#REF!</v>
      </c>
      <c r="C187" t="e">
        <f t="shared" si="17"/>
        <v>#REF!</v>
      </c>
      <c r="D187" t="e">
        <f t="shared" si="14"/>
        <v>#REF!</v>
      </c>
      <c r="E187" t="e">
        <f t="shared" si="15"/>
        <v>#REF!</v>
      </c>
      <c r="F187" t="e">
        <f t="shared" si="18"/>
        <v>#REF!</v>
      </c>
    </row>
    <row r="188" spans="1:6">
      <c r="A188">
        <f t="shared" si="19"/>
        <v>186</v>
      </c>
      <c r="B188" s="4" t="e">
        <f t="shared" si="16"/>
        <v>#REF!</v>
      </c>
      <c r="C188" t="e">
        <f t="shared" si="17"/>
        <v>#REF!</v>
      </c>
      <c r="D188" t="e">
        <f t="shared" si="14"/>
        <v>#REF!</v>
      </c>
      <c r="E188" t="e">
        <f t="shared" si="15"/>
        <v>#REF!</v>
      </c>
      <c r="F188" t="e">
        <f t="shared" si="18"/>
        <v>#REF!</v>
      </c>
    </row>
    <row r="189" spans="1:6">
      <c r="A189">
        <f t="shared" si="19"/>
        <v>187</v>
      </c>
      <c r="B189" s="4" t="e">
        <f t="shared" si="16"/>
        <v>#REF!</v>
      </c>
      <c r="C189" t="e">
        <f t="shared" si="17"/>
        <v>#REF!</v>
      </c>
      <c r="D189" t="e">
        <f t="shared" si="14"/>
        <v>#REF!</v>
      </c>
      <c r="E189" t="e">
        <f t="shared" si="15"/>
        <v>#REF!</v>
      </c>
      <c r="F189" t="e">
        <f t="shared" si="18"/>
        <v>#REF!</v>
      </c>
    </row>
    <row r="190" spans="1:6">
      <c r="A190">
        <f t="shared" si="19"/>
        <v>188</v>
      </c>
      <c r="B190" s="4" t="e">
        <f t="shared" si="16"/>
        <v>#REF!</v>
      </c>
      <c r="C190" t="e">
        <f t="shared" si="17"/>
        <v>#REF!</v>
      </c>
      <c r="D190" t="e">
        <f t="shared" si="14"/>
        <v>#REF!</v>
      </c>
      <c r="E190" t="e">
        <f t="shared" si="15"/>
        <v>#REF!</v>
      </c>
      <c r="F190" t="e">
        <f t="shared" si="18"/>
        <v>#REF!</v>
      </c>
    </row>
    <row r="191" spans="1:6">
      <c r="A191">
        <f t="shared" si="19"/>
        <v>189</v>
      </c>
      <c r="B191" s="4" t="e">
        <f t="shared" si="16"/>
        <v>#REF!</v>
      </c>
      <c r="C191" t="e">
        <f t="shared" si="17"/>
        <v>#REF!</v>
      </c>
      <c r="D191" t="e">
        <f t="shared" si="14"/>
        <v>#REF!</v>
      </c>
      <c r="E191" t="e">
        <f t="shared" si="15"/>
        <v>#REF!</v>
      </c>
      <c r="F191" t="e">
        <f t="shared" si="18"/>
        <v>#REF!</v>
      </c>
    </row>
    <row r="192" spans="1:6">
      <c r="A192">
        <f t="shared" si="19"/>
        <v>190</v>
      </c>
      <c r="B192" s="4" t="e">
        <f t="shared" si="16"/>
        <v>#REF!</v>
      </c>
      <c r="C192" t="e">
        <f t="shared" si="17"/>
        <v>#REF!</v>
      </c>
      <c r="D192" t="e">
        <f t="shared" si="14"/>
        <v>#REF!</v>
      </c>
      <c r="E192" t="e">
        <f t="shared" si="15"/>
        <v>#REF!</v>
      </c>
      <c r="F192" t="e">
        <f t="shared" si="18"/>
        <v>#REF!</v>
      </c>
    </row>
    <row r="193" spans="1:6">
      <c r="A193">
        <f t="shared" si="19"/>
        <v>191</v>
      </c>
      <c r="B193" s="4" t="e">
        <f t="shared" si="16"/>
        <v>#REF!</v>
      </c>
      <c r="C193" t="e">
        <f t="shared" si="17"/>
        <v>#REF!</v>
      </c>
      <c r="D193" t="e">
        <f t="shared" si="14"/>
        <v>#REF!</v>
      </c>
      <c r="E193" t="e">
        <f t="shared" si="15"/>
        <v>#REF!</v>
      </c>
      <c r="F193" t="e">
        <f t="shared" si="18"/>
        <v>#REF!</v>
      </c>
    </row>
    <row r="194" spans="1:6">
      <c r="A194">
        <f t="shared" si="19"/>
        <v>192</v>
      </c>
      <c r="B194" s="4" t="e">
        <f t="shared" si="16"/>
        <v>#REF!</v>
      </c>
      <c r="C194" t="e">
        <f t="shared" si="17"/>
        <v>#REF!</v>
      </c>
      <c r="D194" t="e">
        <f t="shared" si="14"/>
        <v>#REF!</v>
      </c>
      <c r="E194" t="e">
        <f t="shared" si="15"/>
        <v>#REF!</v>
      </c>
      <c r="F194" t="e">
        <f t="shared" si="18"/>
        <v>#REF!</v>
      </c>
    </row>
    <row r="195" spans="1:6">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c r="A197">
        <f t="shared" ref="A197:A260" si="25">A196+1</f>
        <v>195</v>
      </c>
      <c r="B197" s="4" t="e">
        <f t="shared" si="22"/>
        <v>#REF!</v>
      </c>
      <c r="C197" t="e">
        <f t="shared" si="23"/>
        <v>#REF!</v>
      </c>
      <c r="D197" t="e">
        <f t="shared" si="20"/>
        <v>#REF!</v>
      </c>
      <c r="E197" t="e">
        <f t="shared" si="21"/>
        <v>#REF!</v>
      </c>
      <c r="F197" t="e">
        <f t="shared" si="24"/>
        <v>#REF!</v>
      </c>
    </row>
    <row r="198" spans="1:6">
      <c r="A198">
        <f t="shared" si="25"/>
        <v>196</v>
      </c>
      <c r="B198" s="4" t="e">
        <f t="shared" si="22"/>
        <v>#REF!</v>
      </c>
      <c r="C198" t="e">
        <f t="shared" si="23"/>
        <v>#REF!</v>
      </c>
      <c r="D198" t="e">
        <f t="shared" si="20"/>
        <v>#REF!</v>
      </c>
      <c r="E198" t="e">
        <f t="shared" si="21"/>
        <v>#REF!</v>
      </c>
      <c r="F198" t="e">
        <f t="shared" si="24"/>
        <v>#REF!</v>
      </c>
    </row>
    <row r="199" spans="1:6">
      <c r="A199">
        <f t="shared" si="25"/>
        <v>197</v>
      </c>
      <c r="B199" s="4" t="e">
        <f t="shared" si="22"/>
        <v>#REF!</v>
      </c>
      <c r="C199" t="e">
        <f t="shared" si="23"/>
        <v>#REF!</v>
      </c>
      <c r="D199" t="e">
        <f t="shared" si="20"/>
        <v>#REF!</v>
      </c>
      <c r="E199" t="e">
        <f t="shared" si="21"/>
        <v>#REF!</v>
      </c>
      <c r="F199" t="e">
        <f t="shared" si="24"/>
        <v>#REF!</v>
      </c>
    </row>
    <row r="200" spans="1:6">
      <c r="A200">
        <f t="shared" si="25"/>
        <v>198</v>
      </c>
      <c r="B200" s="4" t="e">
        <f t="shared" si="22"/>
        <v>#REF!</v>
      </c>
      <c r="C200" t="e">
        <f t="shared" si="23"/>
        <v>#REF!</v>
      </c>
      <c r="D200" t="e">
        <f t="shared" si="20"/>
        <v>#REF!</v>
      </c>
      <c r="E200" t="e">
        <f t="shared" si="21"/>
        <v>#REF!</v>
      </c>
      <c r="F200" t="e">
        <f t="shared" si="24"/>
        <v>#REF!</v>
      </c>
    </row>
    <row r="201" spans="1:6">
      <c r="A201">
        <f t="shared" si="25"/>
        <v>199</v>
      </c>
      <c r="B201" s="4" t="e">
        <f t="shared" si="22"/>
        <v>#REF!</v>
      </c>
      <c r="C201" t="e">
        <f t="shared" si="23"/>
        <v>#REF!</v>
      </c>
      <c r="D201" t="e">
        <f t="shared" si="20"/>
        <v>#REF!</v>
      </c>
      <c r="E201" t="e">
        <f t="shared" si="21"/>
        <v>#REF!</v>
      </c>
      <c r="F201" t="e">
        <f t="shared" si="24"/>
        <v>#REF!</v>
      </c>
    </row>
    <row r="202" spans="1:6">
      <c r="A202">
        <f t="shared" si="25"/>
        <v>200</v>
      </c>
      <c r="B202" s="4" t="e">
        <f t="shared" si="22"/>
        <v>#REF!</v>
      </c>
      <c r="C202" t="e">
        <f t="shared" si="23"/>
        <v>#REF!</v>
      </c>
      <c r="D202" t="e">
        <f t="shared" si="20"/>
        <v>#REF!</v>
      </c>
      <c r="E202" t="e">
        <f t="shared" si="21"/>
        <v>#REF!</v>
      </c>
      <c r="F202" t="e">
        <f t="shared" si="24"/>
        <v>#REF!</v>
      </c>
    </row>
    <row r="203" spans="1:6">
      <c r="A203">
        <f t="shared" si="25"/>
        <v>201</v>
      </c>
      <c r="B203" s="4" t="e">
        <f t="shared" si="22"/>
        <v>#REF!</v>
      </c>
      <c r="C203" t="e">
        <f t="shared" si="23"/>
        <v>#REF!</v>
      </c>
      <c r="D203" t="e">
        <f t="shared" si="20"/>
        <v>#REF!</v>
      </c>
      <c r="E203" t="e">
        <f t="shared" si="21"/>
        <v>#REF!</v>
      </c>
      <c r="F203" t="e">
        <f t="shared" si="24"/>
        <v>#REF!</v>
      </c>
    </row>
    <row r="204" spans="1:6">
      <c r="A204">
        <f t="shared" si="25"/>
        <v>202</v>
      </c>
      <c r="B204" s="4" t="e">
        <f t="shared" si="22"/>
        <v>#REF!</v>
      </c>
      <c r="C204" t="e">
        <f t="shared" si="23"/>
        <v>#REF!</v>
      </c>
      <c r="D204" t="e">
        <f t="shared" si="20"/>
        <v>#REF!</v>
      </c>
      <c r="E204" t="e">
        <f t="shared" si="21"/>
        <v>#REF!</v>
      </c>
      <c r="F204" t="e">
        <f t="shared" si="24"/>
        <v>#REF!</v>
      </c>
    </row>
    <row r="205" spans="1:6">
      <c r="A205">
        <f t="shared" si="25"/>
        <v>203</v>
      </c>
      <c r="B205" s="4" t="e">
        <f t="shared" si="22"/>
        <v>#REF!</v>
      </c>
      <c r="C205" t="e">
        <f t="shared" si="23"/>
        <v>#REF!</v>
      </c>
      <c r="D205" t="e">
        <f t="shared" si="20"/>
        <v>#REF!</v>
      </c>
      <c r="E205" t="e">
        <f t="shared" si="21"/>
        <v>#REF!</v>
      </c>
      <c r="F205" t="e">
        <f t="shared" si="24"/>
        <v>#REF!</v>
      </c>
    </row>
    <row r="206" spans="1:6">
      <c r="A206">
        <f t="shared" si="25"/>
        <v>204</v>
      </c>
      <c r="B206" s="4" t="e">
        <f t="shared" si="22"/>
        <v>#REF!</v>
      </c>
      <c r="C206" t="e">
        <f t="shared" si="23"/>
        <v>#REF!</v>
      </c>
      <c r="D206" t="e">
        <f t="shared" si="20"/>
        <v>#REF!</v>
      </c>
      <c r="E206" t="e">
        <f t="shared" si="21"/>
        <v>#REF!</v>
      </c>
      <c r="F206" t="e">
        <f t="shared" si="24"/>
        <v>#REF!</v>
      </c>
    </row>
    <row r="207" spans="1:6">
      <c r="A207">
        <f t="shared" si="25"/>
        <v>205</v>
      </c>
      <c r="B207" s="4" t="e">
        <f t="shared" si="22"/>
        <v>#REF!</v>
      </c>
      <c r="C207" t="e">
        <f t="shared" si="23"/>
        <v>#REF!</v>
      </c>
      <c r="D207" t="e">
        <f t="shared" si="20"/>
        <v>#REF!</v>
      </c>
      <c r="E207" t="e">
        <f t="shared" si="21"/>
        <v>#REF!</v>
      </c>
      <c r="F207" t="e">
        <f t="shared" si="24"/>
        <v>#REF!</v>
      </c>
    </row>
    <row r="208" spans="1:6">
      <c r="A208">
        <f t="shared" si="25"/>
        <v>206</v>
      </c>
      <c r="B208" s="4" t="e">
        <f t="shared" si="22"/>
        <v>#REF!</v>
      </c>
      <c r="C208" t="e">
        <f t="shared" si="23"/>
        <v>#REF!</v>
      </c>
      <c r="D208" t="e">
        <f t="shared" si="20"/>
        <v>#REF!</v>
      </c>
      <c r="E208" t="e">
        <f t="shared" si="21"/>
        <v>#REF!</v>
      </c>
      <c r="F208" t="e">
        <f t="shared" si="24"/>
        <v>#REF!</v>
      </c>
    </row>
    <row r="209" spans="1:6">
      <c r="A209">
        <f t="shared" si="25"/>
        <v>207</v>
      </c>
      <c r="B209" s="4" t="e">
        <f t="shared" si="22"/>
        <v>#REF!</v>
      </c>
      <c r="C209" t="e">
        <f t="shared" si="23"/>
        <v>#REF!</v>
      </c>
      <c r="D209" t="e">
        <f t="shared" si="20"/>
        <v>#REF!</v>
      </c>
      <c r="E209" t="e">
        <f t="shared" si="21"/>
        <v>#REF!</v>
      </c>
      <c r="F209" t="e">
        <f t="shared" si="24"/>
        <v>#REF!</v>
      </c>
    </row>
    <row r="210" spans="1:6">
      <c r="A210">
        <f t="shared" si="25"/>
        <v>208</v>
      </c>
      <c r="B210" s="4" t="e">
        <f t="shared" si="22"/>
        <v>#REF!</v>
      </c>
      <c r="C210" t="e">
        <f t="shared" si="23"/>
        <v>#REF!</v>
      </c>
      <c r="D210" t="e">
        <f t="shared" si="20"/>
        <v>#REF!</v>
      </c>
      <c r="E210" t="e">
        <f t="shared" si="21"/>
        <v>#REF!</v>
      </c>
      <c r="F210" t="e">
        <f t="shared" si="24"/>
        <v>#REF!</v>
      </c>
    </row>
    <row r="211" spans="1:6">
      <c r="A211">
        <f t="shared" si="25"/>
        <v>209</v>
      </c>
      <c r="B211" s="4" t="e">
        <f t="shared" si="22"/>
        <v>#REF!</v>
      </c>
      <c r="C211" t="e">
        <f t="shared" si="23"/>
        <v>#REF!</v>
      </c>
      <c r="D211" t="e">
        <f t="shared" si="20"/>
        <v>#REF!</v>
      </c>
      <c r="E211" t="e">
        <f t="shared" si="21"/>
        <v>#REF!</v>
      </c>
      <c r="F211" t="e">
        <f t="shared" si="24"/>
        <v>#REF!</v>
      </c>
    </row>
    <row r="212" spans="1:6">
      <c r="A212">
        <f t="shared" si="25"/>
        <v>210</v>
      </c>
      <c r="B212" s="4" t="e">
        <f t="shared" si="22"/>
        <v>#REF!</v>
      </c>
      <c r="C212" t="e">
        <f t="shared" si="23"/>
        <v>#REF!</v>
      </c>
      <c r="D212" t="e">
        <f t="shared" si="20"/>
        <v>#REF!</v>
      </c>
      <c r="E212" t="e">
        <f t="shared" si="21"/>
        <v>#REF!</v>
      </c>
      <c r="F212" t="e">
        <f t="shared" si="24"/>
        <v>#REF!</v>
      </c>
    </row>
    <row r="213" spans="1:6">
      <c r="A213">
        <f t="shared" si="25"/>
        <v>211</v>
      </c>
      <c r="B213" s="4" t="e">
        <f t="shared" si="22"/>
        <v>#REF!</v>
      </c>
      <c r="C213" t="e">
        <f t="shared" si="23"/>
        <v>#REF!</v>
      </c>
      <c r="D213" t="e">
        <f t="shared" si="20"/>
        <v>#REF!</v>
      </c>
      <c r="E213" t="e">
        <f t="shared" si="21"/>
        <v>#REF!</v>
      </c>
      <c r="F213" t="e">
        <f t="shared" si="24"/>
        <v>#REF!</v>
      </c>
    </row>
    <row r="214" spans="1:6">
      <c r="A214">
        <f t="shared" si="25"/>
        <v>212</v>
      </c>
      <c r="B214" s="4" t="e">
        <f t="shared" si="22"/>
        <v>#REF!</v>
      </c>
      <c r="C214" t="e">
        <f t="shared" si="23"/>
        <v>#REF!</v>
      </c>
      <c r="D214" t="e">
        <f t="shared" si="20"/>
        <v>#REF!</v>
      </c>
      <c r="E214" t="e">
        <f t="shared" si="21"/>
        <v>#REF!</v>
      </c>
      <c r="F214" t="e">
        <f t="shared" si="24"/>
        <v>#REF!</v>
      </c>
    </row>
    <row r="215" spans="1:6">
      <c r="A215">
        <f t="shared" si="25"/>
        <v>213</v>
      </c>
      <c r="B215" s="4" t="e">
        <f t="shared" si="22"/>
        <v>#REF!</v>
      </c>
      <c r="C215" t="e">
        <f t="shared" si="23"/>
        <v>#REF!</v>
      </c>
      <c r="D215" t="e">
        <f t="shared" si="20"/>
        <v>#REF!</v>
      </c>
      <c r="E215" t="e">
        <f t="shared" si="21"/>
        <v>#REF!</v>
      </c>
      <c r="F215" t="e">
        <f t="shared" si="24"/>
        <v>#REF!</v>
      </c>
    </row>
    <row r="216" spans="1:6">
      <c r="A216">
        <f t="shared" si="25"/>
        <v>214</v>
      </c>
      <c r="B216" s="4" t="e">
        <f t="shared" si="22"/>
        <v>#REF!</v>
      </c>
      <c r="C216" t="e">
        <f t="shared" si="23"/>
        <v>#REF!</v>
      </c>
      <c r="D216" t="e">
        <f t="shared" si="20"/>
        <v>#REF!</v>
      </c>
      <c r="E216" t="e">
        <f t="shared" si="21"/>
        <v>#REF!</v>
      </c>
      <c r="F216" t="e">
        <f t="shared" si="24"/>
        <v>#REF!</v>
      </c>
    </row>
    <row r="217" spans="1:6">
      <c r="A217">
        <f t="shared" si="25"/>
        <v>215</v>
      </c>
      <c r="B217" s="4" t="e">
        <f t="shared" si="22"/>
        <v>#REF!</v>
      </c>
      <c r="C217" t="e">
        <f t="shared" si="23"/>
        <v>#REF!</v>
      </c>
      <c r="D217" t="e">
        <f t="shared" si="20"/>
        <v>#REF!</v>
      </c>
      <c r="E217" t="e">
        <f t="shared" si="21"/>
        <v>#REF!</v>
      </c>
      <c r="F217" t="e">
        <f t="shared" si="24"/>
        <v>#REF!</v>
      </c>
    </row>
    <row r="218" spans="1:6">
      <c r="A218">
        <f t="shared" si="25"/>
        <v>216</v>
      </c>
      <c r="B218" s="4" t="e">
        <f t="shared" si="22"/>
        <v>#REF!</v>
      </c>
      <c r="C218" t="e">
        <f t="shared" si="23"/>
        <v>#REF!</v>
      </c>
      <c r="D218" t="e">
        <f t="shared" si="20"/>
        <v>#REF!</v>
      </c>
      <c r="E218" t="e">
        <f t="shared" si="21"/>
        <v>#REF!</v>
      </c>
      <c r="F218" t="e">
        <f t="shared" si="24"/>
        <v>#REF!</v>
      </c>
    </row>
    <row r="219" spans="1:6">
      <c r="A219">
        <f t="shared" si="25"/>
        <v>217</v>
      </c>
      <c r="B219" s="4" t="e">
        <f t="shared" si="22"/>
        <v>#REF!</v>
      </c>
      <c r="C219" t="e">
        <f t="shared" si="23"/>
        <v>#REF!</v>
      </c>
      <c r="D219" t="e">
        <f t="shared" si="20"/>
        <v>#REF!</v>
      </c>
      <c r="E219" t="e">
        <f t="shared" si="21"/>
        <v>#REF!</v>
      </c>
      <c r="F219" t="e">
        <f t="shared" si="24"/>
        <v>#REF!</v>
      </c>
    </row>
    <row r="220" spans="1:6">
      <c r="A220">
        <f t="shared" si="25"/>
        <v>218</v>
      </c>
      <c r="B220" s="4" t="e">
        <f t="shared" si="22"/>
        <v>#REF!</v>
      </c>
      <c r="C220" t="e">
        <f t="shared" si="23"/>
        <v>#REF!</v>
      </c>
      <c r="D220" t="e">
        <f t="shared" si="20"/>
        <v>#REF!</v>
      </c>
      <c r="E220" t="e">
        <f t="shared" si="21"/>
        <v>#REF!</v>
      </c>
      <c r="F220" t="e">
        <f t="shared" si="24"/>
        <v>#REF!</v>
      </c>
    </row>
    <row r="221" spans="1:6">
      <c r="A221">
        <f t="shared" si="25"/>
        <v>219</v>
      </c>
      <c r="B221" s="4" t="e">
        <f t="shared" si="22"/>
        <v>#REF!</v>
      </c>
      <c r="C221" t="e">
        <f t="shared" si="23"/>
        <v>#REF!</v>
      </c>
      <c r="D221" t="e">
        <f t="shared" si="20"/>
        <v>#REF!</v>
      </c>
      <c r="E221" t="e">
        <f t="shared" si="21"/>
        <v>#REF!</v>
      </c>
      <c r="F221" t="e">
        <f t="shared" si="24"/>
        <v>#REF!</v>
      </c>
    </row>
    <row r="222" spans="1:6">
      <c r="A222">
        <f t="shared" si="25"/>
        <v>220</v>
      </c>
      <c r="B222" s="4" t="e">
        <f t="shared" si="22"/>
        <v>#REF!</v>
      </c>
      <c r="C222" t="e">
        <f t="shared" si="23"/>
        <v>#REF!</v>
      </c>
      <c r="D222" t="e">
        <f t="shared" si="20"/>
        <v>#REF!</v>
      </c>
      <c r="E222" t="e">
        <f t="shared" si="21"/>
        <v>#REF!</v>
      </c>
      <c r="F222" t="e">
        <f t="shared" si="24"/>
        <v>#REF!</v>
      </c>
    </row>
    <row r="223" spans="1:6">
      <c r="A223">
        <f t="shared" si="25"/>
        <v>221</v>
      </c>
      <c r="B223" s="4" t="e">
        <f t="shared" si="22"/>
        <v>#REF!</v>
      </c>
      <c r="C223" t="e">
        <f t="shared" si="23"/>
        <v>#REF!</v>
      </c>
      <c r="D223" t="e">
        <f t="shared" si="20"/>
        <v>#REF!</v>
      </c>
      <c r="E223" t="e">
        <f t="shared" si="21"/>
        <v>#REF!</v>
      </c>
      <c r="F223" t="e">
        <f t="shared" si="24"/>
        <v>#REF!</v>
      </c>
    </row>
    <row r="224" spans="1:6">
      <c r="A224">
        <f t="shared" si="25"/>
        <v>222</v>
      </c>
      <c r="B224" s="4" t="e">
        <f t="shared" si="22"/>
        <v>#REF!</v>
      </c>
      <c r="C224" t="e">
        <f t="shared" si="23"/>
        <v>#REF!</v>
      </c>
      <c r="D224" t="e">
        <f t="shared" si="20"/>
        <v>#REF!</v>
      </c>
      <c r="E224" t="e">
        <f t="shared" si="21"/>
        <v>#REF!</v>
      </c>
      <c r="F224" t="e">
        <f t="shared" si="24"/>
        <v>#REF!</v>
      </c>
    </row>
    <row r="225" spans="1:6">
      <c r="A225">
        <f t="shared" si="25"/>
        <v>223</v>
      </c>
      <c r="B225" s="4" t="e">
        <f t="shared" si="22"/>
        <v>#REF!</v>
      </c>
      <c r="C225" t="e">
        <f t="shared" si="23"/>
        <v>#REF!</v>
      </c>
      <c r="D225" t="e">
        <f t="shared" si="20"/>
        <v>#REF!</v>
      </c>
      <c r="E225" t="e">
        <f t="shared" si="21"/>
        <v>#REF!</v>
      </c>
      <c r="F225" t="e">
        <f t="shared" si="24"/>
        <v>#REF!</v>
      </c>
    </row>
    <row r="226" spans="1:6">
      <c r="A226">
        <f t="shared" si="25"/>
        <v>224</v>
      </c>
      <c r="B226" s="4" t="e">
        <f t="shared" si="22"/>
        <v>#REF!</v>
      </c>
      <c r="C226" t="e">
        <f t="shared" si="23"/>
        <v>#REF!</v>
      </c>
      <c r="D226" t="e">
        <f t="shared" si="20"/>
        <v>#REF!</v>
      </c>
      <c r="E226" t="e">
        <f t="shared" si="21"/>
        <v>#REF!</v>
      </c>
      <c r="F226" t="e">
        <f t="shared" si="24"/>
        <v>#REF!</v>
      </c>
    </row>
    <row r="227" spans="1:6">
      <c r="A227">
        <f t="shared" si="25"/>
        <v>225</v>
      </c>
      <c r="B227" s="4" t="e">
        <f t="shared" si="22"/>
        <v>#REF!</v>
      </c>
      <c r="C227" t="e">
        <f t="shared" si="23"/>
        <v>#REF!</v>
      </c>
      <c r="D227" t="e">
        <f t="shared" si="20"/>
        <v>#REF!</v>
      </c>
      <c r="E227" t="e">
        <f t="shared" si="21"/>
        <v>#REF!</v>
      </c>
      <c r="F227" t="e">
        <f t="shared" si="24"/>
        <v>#REF!</v>
      </c>
    </row>
    <row r="228" spans="1:6">
      <c r="A228">
        <f t="shared" si="25"/>
        <v>226</v>
      </c>
      <c r="B228" s="4" t="e">
        <f t="shared" si="22"/>
        <v>#REF!</v>
      </c>
      <c r="C228" t="e">
        <f t="shared" si="23"/>
        <v>#REF!</v>
      </c>
      <c r="D228" t="e">
        <f t="shared" si="20"/>
        <v>#REF!</v>
      </c>
      <c r="E228" t="e">
        <f t="shared" si="21"/>
        <v>#REF!</v>
      </c>
      <c r="F228" t="e">
        <f t="shared" si="24"/>
        <v>#REF!</v>
      </c>
    </row>
    <row r="229" spans="1:6">
      <c r="A229">
        <f t="shared" si="25"/>
        <v>227</v>
      </c>
      <c r="B229" s="4" t="e">
        <f t="shared" si="22"/>
        <v>#REF!</v>
      </c>
      <c r="C229" t="e">
        <f t="shared" si="23"/>
        <v>#REF!</v>
      </c>
      <c r="D229" t="e">
        <f t="shared" si="20"/>
        <v>#REF!</v>
      </c>
      <c r="E229" t="e">
        <f t="shared" si="21"/>
        <v>#REF!</v>
      </c>
      <c r="F229" t="e">
        <f t="shared" si="24"/>
        <v>#REF!</v>
      </c>
    </row>
    <row r="230" spans="1:6">
      <c r="A230">
        <f t="shared" si="25"/>
        <v>228</v>
      </c>
      <c r="B230" s="4" t="e">
        <f t="shared" si="22"/>
        <v>#REF!</v>
      </c>
      <c r="C230" t="e">
        <f t="shared" si="23"/>
        <v>#REF!</v>
      </c>
      <c r="D230" t="e">
        <f t="shared" si="20"/>
        <v>#REF!</v>
      </c>
      <c r="E230" t="e">
        <f t="shared" si="21"/>
        <v>#REF!</v>
      </c>
      <c r="F230" t="e">
        <f t="shared" si="24"/>
        <v>#REF!</v>
      </c>
    </row>
    <row r="231" spans="1:6">
      <c r="A231">
        <f t="shared" si="25"/>
        <v>229</v>
      </c>
      <c r="B231" s="4" t="e">
        <f t="shared" si="22"/>
        <v>#REF!</v>
      </c>
      <c r="C231" t="e">
        <f t="shared" si="23"/>
        <v>#REF!</v>
      </c>
      <c r="D231" t="e">
        <f t="shared" si="20"/>
        <v>#REF!</v>
      </c>
      <c r="E231" t="e">
        <f t="shared" si="21"/>
        <v>#REF!</v>
      </c>
      <c r="F231" t="e">
        <f t="shared" si="24"/>
        <v>#REF!</v>
      </c>
    </row>
    <row r="232" spans="1:6">
      <c r="A232">
        <f t="shared" si="25"/>
        <v>230</v>
      </c>
      <c r="B232" s="4" t="e">
        <f t="shared" si="22"/>
        <v>#REF!</v>
      </c>
      <c r="C232" t="e">
        <f t="shared" si="23"/>
        <v>#REF!</v>
      </c>
      <c r="D232" t="e">
        <f t="shared" si="20"/>
        <v>#REF!</v>
      </c>
      <c r="E232" t="e">
        <f t="shared" si="21"/>
        <v>#REF!</v>
      </c>
      <c r="F232" t="e">
        <f t="shared" si="24"/>
        <v>#REF!</v>
      </c>
    </row>
    <row r="233" spans="1:6">
      <c r="A233">
        <f t="shared" si="25"/>
        <v>231</v>
      </c>
      <c r="B233" s="4" t="e">
        <f t="shared" si="22"/>
        <v>#REF!</v>
      </c>
      <c r="C233" t="e">
        <f t="shared" si="23"/>
        <v>#REF!</v>
      </c>
      <c r="D233" t="e">
        <f t="shared" si="20"/>
        <v>#REF!</v>
      </c>
      <c r="E233" t="e">
        <f t="shared" si="21"/>
        <v>#REF!</v>
      </c>
      <c r="F233" t="e">
        <f t="shared" si="24"/>
        <v>#REF!</v>
      </c>
    </row>
    <row r="234" spans="1:6">
      <c r="A234">
        <f t="shared" si="25"/>
        <v>232</v>
      </c>
      <c r="B234" s="4" t="e">
        <f t="shared" si="22"/>
        <v>#REF!</v>
      </c>
      <c r="C234" t="e">
        <f t="shared" si="23"/>
        <v>#REF!</v>
      </c>
      <c r="D234" t="e">
        <f t="shared" si="20"/>
        <v>#REF!</v>
      </c>
      <c r="E234" t="e">
        <f t="shared" si="21"/>
        <v>#REF!</v>
      </c>
      <c r="F234" t="e">
        <f t="shared" si="24"/>
        <v>#REF!</v>
      </c>
    </row>
    <row r="235" spans="1:6">
      <c r="A235">
        <f t="shared" si="25"/>
        <v>233</v>
      </c>
      <c r="B235" s="4" t="e">
        <f t="shared" si="22"/>
        <v>#REF!</v>
      </c>
      <c r="C235" t="e">
        <f t="shared" si="23"/>
        <v>#REF!</v>
      </c>
      <c r="D235" t="e">
        <f t="shared" si="20"/>
        <v>#REF!</v>
      </c>
      <c r="E235" t="e">
        <f t="shared" si="21"/>
        <v>#REF!</v>
      </c>
      <c r="F235" t="e">
        <f t="shared" si="24"/>
        <v>#REF!</v>
      </c>
    </row>
    <row r="236" spans="1:6">
      <c r="A236">
        <f t="shared" si="25"/>
        <v>234</v>
      </c>
      <c r="B236" s="4" t="e">
        <f t="shared" si="22"/>
        <v>#REF!</v>
      </c>
      <c r="C236" t="e">
        <f t="shared" si="23"/>
        <v>#REF!</v>
      </c>
      <c r="D236" t="e">
        <f t="shared" si="20"/>
        <v>#REF!</v>
      </c>
      <c r="E236" t="e">
        <f t="shared" si="21"/>
        <v>#REF!</v>
      </c>
      <c r="F236" t="e">
        <f t="shared" si="24"/>
        <v>#REF!</v>
      </c>
    </row>
    <row r="237" spans="1:6">
      <c r="A237">
        <f t="shared" si="25"/>
        <v>235</v>
      </c>
      <c r="B237" s="4" t="e">
        <f t="shared" si="22"/>
        <v>#REF!</v>
      </c>
      <c r="C237" t="e">
        <f t="shared" si="23"/>
        <v>#REF!</v>
      </c>
      <c r="D237" t="e">
        <f t="shared" si="20"/>
        <v>#REF!</v>
      </c>
      <c r="E237" t="e">
        <f t="shared" si="21"/>
        <v>#REF!</v>
      </c>
      <c r="F237" t="e">
        <f t="shared" si="24"/>
        <v>#REF!</v>
      </c>
    </row>
    <row r="238" spans="1:6">
      <c r="A238">
        <f t="shared" si="25"/>
        <v>236</v>
      </c>
      <c r="B238" s="4" t="e">
        <f t="shared" si="22"/>
        <v>#REF!</v>
      </c>
      <c r="C238" t="e">
        <f t="shared" si="23"/>
        <v>#REF!</v>
      </c>
      <c r="D238" t="e">
        <f t="shared" si="20"/>
        <v>#REF!</v>
      </c>
      <c r="E238" t="e">
        <f t="shared" si="21"/>
        <v>#REF!</v>
      </c>
      <c r="F238" t="e">
        <f t="shared" si="24"/>
        <v>#REF!</v>
      </c>
    </row>
    <row r="239" spans="1:6">
      <c r="A239">
        <f t="shared" si="25"/>
        <v>237</v>
      </c>
      <c r="B239" s="4" t="e">
        <f t="shared" si="22"/>
        <v>#REF!</v>
      </c>
      <c r="C239" t="e">
        <f t="shared" si="23"/>
        <v>#REF!</v>
      </c>
      <c r="D239" t="e">
        <f t="shared" si="20"/>
        <v>#REF!</v>
      </c>
      <c r="E239" t="e">
        <f t="shared" si="21"/>
        <v>#REF!</v>
      </c>
      <c r="F239" t="e">
        <f t="shared" si="24"/>
        <v>#REF!</v>
      </c>
    </row>
    <row r="240" spans="1:6">
      <c r="A240">
        <f t="shared" si="25"/>
        <v>238</v>
      </c>
      <c r="B240" s="4" t="e">
        <f t="shared" si="22"/>
        <v>#REF!</v>
      </c>
      <c r="C240" t="e">
        <f t="shared" si="23"/>
        <v>#REF!</v>
      </c>
      <c r="D240" t="e">
        <f t="shared" si="20"/>
        <v>#REF!</v>
      </c>
      <c r="E240" t="e">
        <f t="shared" si="21"/>
        <v>#REF!</v>
      </c>
      <c r="F240" t="e">
        <f t="shared" si="24"/>
        <v>#REF!</v>
      </c>
    </row>
    <row r="241" spans="1:6">
      <c r="A241">
        <f t="shared" si="25"/>
        <v>239</v>
      </c>
      <c r="B241" s="4" t="e">
        <f t="shared" si="22"/>
        <v>#REF!</v>
      </c>
      <c r="C241" t="e">
        <f t="shared" si="23"/>
        <v>#REF!</v>
      </c>
      <c r="D241" t="e">
        <f t="shared" si="20"/>
        <v>#REF!</v>
      </c>
      <c r="E241" t="e">
        <f t="shared" si="21"/>
        <v>#REF!</v>
      </c>
      <c r="F241" t="e">
        <f t="shared" si="24"/>
        <v>#REF!</v>
      </c>
    </row>
    <row r="242" spans="1:6">
      <c r="A242">
        <f t="shared" si="25"/>
        <v>240</v>
      </c>
      <c r="B242" s="4" t="e">
        <f t="shared" si="22"/>
        <v>#REF!</v>
      </c>
      <c r="C242" t="e">
        <f t="shared" si="23"/>
        <v>#REF!</v>
      </c>
      <c r="D242" t="e">
        <f t="shared" si="20"/>
        <v>#REF!</v>
      </c>
      <c r="E242" t="e">
        <f t="shared" si="21"/>
        <v>#REF!</v>
      </c>
      <c r="F242" t="e">
        <f t="shared" si="24"/>
        <v>#REF!</v>
      </c>
    </row>
    <row r="243" spans="1:6">
      <c r="A243">
        <f t="shared" si="25"/>
        <v>241</v>
      </c>
      <c r="B243" s="4" t="e">
        <f t="shared" si="22"/>
        <v>#REF!</v>
      </c>
      <c r="C243" t="e">
        <f t="shared" si="23"/>
        <v>#REF!</v>
      </c>
      <c r="D243" t="e">
        <f t="shared" si="20"/>
        <v>#REF!</v>
      </c>
      <c r="E243" t="e">
        <f t="shared" si="21"/>
        <v>#REF!</v>
      </c>
      <c r="F243" t="e">
        <f t="shared" si="24"/>
        <v>#REF!</v>
      </c>
    </row>
    <row r="244" spans="1:6">
      <c r="A244">
        <f t="shared" si="25"/>
        <v>242</v>
      </c>
      <c r="B244" s="4" t="e">
        <f t="shared" si="22"/>
        <v>#REF!</v>
      </c>
      <c r="C244" t="e">
        <f t="shared" si="23"/>
        <v>#REF!</v>
      </c>
      <c r="D244" t="e">
        <f t="shared" si="20"/>
        <v>#REF!</v>
      </c>
      <c r="E244" t="e">
        <f t="shared" si="21"/>
        <v>#REF!</v>
      </c>
      <c r="F244" t="e">
        <f t="shared" si="24"/>
        <v>#REF!</v>
      </c>
    </row>
    <row r="245" spans="1:6">
      <c r="A245">
        <f t="shared" si="25"/>
        <v>243</v>
      </c>
      <c r="B245" s="4" t="e">
        <f t="shared" si="22"/>
        <v>#REF!</v>
      </c>
      <c r="C245" t="e">
        <f t="shared" si="23"/>
        <v>#REF!</v>
      </c>
      <c r="D245" t="e">
        <f t="shared" si="20"/>
        <v>#REF!</v>
      </c>
      <c r="E245" t="e">
        <f t="shared" si="21"/>
        <v>#REF!</v>
      </c>
      <c r="F245" t="e">
        <f t="shared" si="24"/>
        <v>#REF!</v>
      </c>
    </row>
    <row r="246" spans="1:6">
      <c r="A246">
        <f t="shared" si="25"/>
        <v>244</v>
      </c>
      <c r="B246" s="4" t="e">
        <f t="shared" si="22"/>
        <v>#REF!</v>
      </c>
      <c r="C246" t="e">
        <f t="shared" si="23"/>
        <v>#REF!</v>
      </c>
      <c r="D246" t="e">
        <f t="shared" si="20"/>
        <v>#REF!</v>
      </c>
      <c r="E246" t="e">
        <f t="shared" si="21"/>
        <v>#REF!</v>
      </c>
      <c r="F246" t="e">
        <f t="shared" si="24"/>
        <v>#REF!</v>
      </c>
    </row>
    <row r="247" spans="1:6">
      <c r="A247">
        <f t="shared" si="25"/>
        <v>245</v>
      </c>
      <c r="B247" s="4" t="e">
        <f t="shared" si="22"/>
        <v>#REF!</v>
      </c>
      <c r="C247" t="e">
        <f t="shared" si="23"/>
        <v>#REF!</v>
      </c>
      <c r="D247" t="e">
        <f t="shared" si="20"/>
        <v>#REF!</v>
      </c>
      <c r="E247" t="e">
        <f t="shared" si="21"/>
        <v>#REF!</v>
      </c>
      <c r="F247" t="e">
        <f t="shared" si="24"/>
        <v>#REF!</v>
      </c>
    </row>
    <row r="248" spans="1:6">
      <c r="A248">
        <f t="shared" si="25"/>
        <v>246</v>
      </c>
      <c r="B248" s="4" t="e">
        <f t="shared" si="22"/>
        <v>#REF!</v>
      </c>
      <c r="C248" t="e">
        <f t="shared" si="23"/>
        <v>#REF!</v>
      </c>
      <c r="D248" t="e">
        <f t="shared" si="20"/>
        <v>#REF!</v>
      </c>
      <c r="E248" t="e">
        <f t="shared" si="21"/>
        <v>#REF!</v>
      </c>
      <c r="F248" t="e">
        <f t="shared" si="24"/>
        <v>#REF!</v>
      </c>
    </row>
    <row r="249" spans="1:6">
      <c r="A249">
        <f t="shared" si="25"/>
        <v>247</v>
      </c>
      <c r="B249" s="4" t="e">
        <f t="shared" si="22"/>
        <v>#REF!</v>
      </c>
      <c r="C249" t="e">
        <f t="shared" si="23"/>
        <v>#REF!</v>
      </c>
      <c r="D249" t="e">
        <f t="shared" si="20"/>
        <v>#REF!</v>
      </c>
      <c r="E249" t="e">
        <f t="shared" si="21"/>
        <v>#REF!</v>
      </c>
      <c r="F249" t="e">
        <f t="shared" si="24"/>
        <v>#REF!</v>
      </c>
    </row>
    <row r="250" spans="1:6">
      <c r="A250">
        <f t="shared" si="25"/>
        <v>248</v>
      </c>
      <c r="B250" s="4" t="e">
        <f t="shared" si="22"/>
        <v>#REF!</v>
      </c>
      <c r="C250" t="e">
        <f t="shared" si="23"/>
        <v>#REF!</v>
      </c>
      <c r="D250" t="e">
        <f t="shared" si="20"/>
        <v>#REF!</v>
      </c>
      <c r="E250" t="e">
        <f t="shared" si="21"/>
        <v>#REF!</v>
      </c>
      <c r="F250" t="e">
        <f t="shared" si="24"/>
        <v>#REF!</v>
      </c>
    </row>
    <row r="251" spans="1:6">
      <c r="A251">
        <f t="shared" si="25"/>
        <v>249</v>
      </c>
      <c r="B251" s="4" t="e">
        <f t="shared" si="22"/>
        <v>#REF!</v>
      </c>
      <c r="C251" t="e">
        <f t="shared" si="23"/>
        <v>#REF!</v>
      </c>
      <c r="D251" t="e">
        <f t="shared" si="20"/>
        <v>#REF!</v>
      </c>
      <c r="E251" t="e">
        <f t="shared" si="21"/>
        <v>#REF!</v>
      </c>
      <c r="F251" t="e">
        <f t="shared" si="24"/>
        <v>#REF!</v>
      </c>
    </row>
    <row r="252" spans="1:6">
      <c r="A252">
        <f t="shared" si="25"/>
        <v>250</v>
      </c>
      <c r="B252" s="4" t="e">
        <f t="shared" si="22"/>
        <v>#REF!</v>
      </c>
      <c r="C252" t="e">
        <f t="shared" si="23"/>
        <v>#REF!</v>
      </c>
      <c r="D252" t="e">
        <f t="shared" si="20"/>
        <v>#REF!</v>
      </c>
      <c r="E252" t="e">
        <f t="shared" si="21"/>
        <v>#REF!</v>
      </c>
      <c r="F252" t="e">
        <f t="shared" si="24"/>
        <v>#REF!</v>
      </c>
    </row>
    <row r="253" spans="1:6">
      <c r="A253">
        <f t="shared" si="25"/>
        <v>251</v>
      </c>
      <c r="B253" s="4" t="e">
        <f t="shared" si="22"/>
        <v>#REF!</v>
      </c>
      <c r="C253" t="e">
        <f t="shared" si="23"/>
        <v>#REF!</v>
      </c>
      <c r="D253" t="e">
        <f t="shared" si="20"/>
        <v>#REF!</v>
      </c>
      <c r="E253" t="e">
        <f t="shared" si="21"/>
        <v>#REF!</v>
      </c>
      <c r="F253" t="e">
        <f t="shared" si="24"/>
        <v>#REF!</v>
      </c>
    </row>
    <row r="254" spans="1:6">
      <c r="A254">
        <f t="shared" si="25"/>
        <v>252</v>
      </c>
      <c r="B254" s="4" t="e">
        <f t="shared" si="22"/>
        <v>#REF!</v>
      </c>
      <c r="C254" t="e">
        <f t="shared" si="23"/>
        <v>#REF!</v>
      </c>
      <c r="D254" t="e">
        <f t="shared" si="20"/>
        <v>#REF!</v>
      </c>
      <c r="E254" t="e">
        <f t="shared" si="21"/>
        <v>#REF!</v>
      </c>
      <c r="F254" t="e">
        <f t="shared" si="24"/>
        <v>#REF!</v>
      </c>
    </row>
    <row r="255" spans="1:6">
      <c r="A255">
        <f t="shared" si="25"/>
        <v>253</v>
      </c>
      <c r="B255" s="4" t="e">
        <f t="shared" si="22"/>
        <v>#REF!</v>
      </c>
      <c r="C255" t="e">
        <f t="shared" si="23"/>
        <v>#REF!</v>
      </c>
      <c r="D255" t="e">
        <f t="shared" si="20"/>
        <v>#REF!</v>
      </c>
      <c r="E255" t="e">
        <f t="shared" si="21"/>
        <v>#REF!</v>
      </c>
      <c r="F255" t="e">
        <f t="shared" si="24"/>
        <v>#REF!</v>
      </c>
    </row>
    <row r="256" spans="1:6">
      <c r="A256">
        <f t="shared" si="25"/>
        <v>254</v>
      </c>
      <c r="B256" s="4" t="e">
        <f t="shared" si="22"/>
        <v>#REF!</v>
      </c>
      <c r="C256" t="e">
        <f t="shared" si="23"/>
        <v>#REF!</v>
      </c>
      <c r="D256" t="e">
        <f t="shared" si="20"/>
        <v>#REF!</v>
      </c>
      <c r="E256" t="e">
        <f t="shared" si="21"/>
        <v>#REF!</v>
      </c>
      <c r="F256" t="e">
        <f t="shared" si="24"/>
        <v>#REF!</v>
      </c>
    </row>
    <row r="257" spans="1:6">
      <c r="A257">
        <f t="shared" si="25"/>
        <v>255</v>
      </c>
      <c r="B257" s="4" t="e">
        <f t="shared" si="22"/>
        <v>#REF!</v>
      </c>
      <c r="C257" t="e">
        <f t="shared" si="23"/>
        <v>#REF!</v>
      </c>
      <c r="D257" t="e">
        <f t="shared" si="20"/>
        <v>#REF!</v>
      </c>
      <c r="E257" t="e">
        <f t="shared" si="21"/>
        <v>#REF!</v>
      </c>
      <c r="F257" t="e">
        <f t="shared" si="24"/>
        <v>#REF!</v>
      </c>
    </row>
    <row r="258" spans="1:6">
      <c r="A258">
        <f t="shared" si="25"/>
        <v>256</v>
      </c>
      <c r="B258" s="4" t="e">
        <f t="shared" si="22"/>
        <v>#REF!</v>
      </c>
      <c r="C258" t="e">
        <f t="shared" si="23"/>
        <v>#REF!</v>
      </c>
      <c r="D258" t="e">
        <f t="shared" si="20"/>
        <v>#REF!</v>
      </c>
      <c r="E258" t="e">
        <f t="shared" si="21"/>
        <v>#REF!</v>
      </c>
      <c r="F258" t="e">
        <f t="shared" si="24"/>
        <v>#REF!</v>
      </c>
    </row>
    <row r="259" spans="1:6">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c r="A261">
        <f t="shared" ref="A261:A324" si="31">A260+1</f>
        <v>259</v>
      </c>
      <c r="B261" s="4" t="e">
        <f t="shared" si="28"/>
        <v>#REF!</v>
      </c>
      <c r="C261" t="e">
        <f t="shared" si="29"/>
        <v>#REF!</v>
      </c>
      <c r="D261" t="e">
        <f t="shared" si="26"/>
        <v>#REF!</v>
      </c>
      <c r="E261" t="e">
        <f t="shared" si="27"/>
        <v>#REF!</v>
      </c>
      <c r="F261" t="e">
        <f t="shared" si="30"/>
        <v>#REF!</v>
      </c>
    </row>
    <row r="262" spans="1:6">
      <c r="A262">
        <f t="shared" si="31"/>
        <v>260</v>
      </c>
      <c r="B262" s="4" t="e">
        <f t="shared" si="28"/>
        <v>#REF!</v>
      </c>
      <c r="C262" t="e">
        <f t="shared" si="29"/>
        <v>#REF!</v>
      </c>
      <c r="D262" t="e">
        <f t="shared" si="26"/>
        <v>#REF!</v>
      </c>
      <c r="E262" t="e">
        <f t="shared" si="27"/>
        <v>#REF!</v>
      </c>
      <c r="F262" t="e">
        <f t="shared" si="30"/>
        <v>#REF!</v>
      </c>
    </row>
    <row r="263" spans="1:6">
      <c r="A263">
        <f t="shared" si="31"/>
        <v>261</v>
      </c>
      <c r="B263" s="4" t="e">
        <f t="shared" si="28"/>
        <v>#REF!</v>
      </c>
      <c r="C263" t="e">
        <f t="shared" si="29"/>
        <v>#REF!</v>
      </c>
      <c r="D263" t="e">
        <f t="shared" si="26"/>
        <v>#REF!</v>
      </c>
      <c r="E263" t="e">
        <f t="shared" si="27"/>
        <v>#REF!</v>
      </c>
      <c r="F263" t="e">
        <f t="shared" si="30"/>
        <v>#REF!</v>
      </c>
    </row>
    <row r="264" spans="1:6">
      <c r="A264">
        <f t="shared" si="31"/>
        <v>262</v>
      </c>
      <c r="B264" s="4" t="e">
        <f t="shared" si="28"/>
        <v>#REF!</v>
      </c>
      <c r="C264" t="e">
        <f t="shared" si="29"/>
        <v>#REF!</v>
      </c>
      <c r="D264" t="e">
        <f t="shared" si="26"/>
        <v>#REF!</v>
      </c>
      <c r="E264" t="e">
        <f t="shared" si="27"/>
        <v>#REF!</v>
      </c>
      <c r="F264" t="e">
        <f t="shared" si="30"/>
        <v>#REF!</v>
      </c>
    </row>
    <row r="265" spans="1:6">
      <c r="A265">
        <f t="shared" si="31"/>
        <v>263</v>
      </c>
      <c r="B265" s="4" t="e">
        <f t="shared" si="28"/>
        <v>#REF!</v>
      </c>
      <c r="C265" t="e">
        <f t="shared" si="29"/>
        <v>#REF!</v>
      </c>
      <c r="D265" t="e">
        <f t="shared" si="26"/>
        <v>#REF!</v>
      </c>
      <c r="E265" t="e">
        <f t="shared" si="27"/>
        <v>#REF!</v>
      </c>
      <c r="F265" t="e">
        <f t="shared" si="30"/>
        <v>#REF!</v>
      </c>
    </row>
    <row r="266" spans="1:6">
      <c r="A266">
        <f t="shared" si="31"/>
        <v>264</v>
      </c>
      <c r="B266" s="4" t="e">
        <f t="shared" si="28"/>
        <v>#REF!</v>
      </c>
      <c r="C266" t="e">
        <f t="shared" si="29"/>
        <v>#REF!</v>
      </c>
      <c r="D266" t="e">
        <f t="shared" si="26"/>
        <v>#REF!</v>
      </c>
      <c r="E266" t="e">
        <f t="shared" si="27"/>
        <v>#REF!</v>
      </c>
      <c r="F266" t="e">
        <f t="shared" si="30"/>
        <v>#REF!</v>
      </c>
    </row>
    <row r="267" spans="1:6">
      <c r="A267">
        <f t="shared" si="31"/>
        <v>265</v>
      </c>
      <c r="B267" s="4" t="e">
        <f t="shared" si="28"/>
        <v>#REF!</v>
      </c>
      <c r="C267" t="e">
        <f t="shared" si="29"/>
        <v>#REF!</v>
      </c>
      <c r="D267" t="e">
        <f t="shared" si="26"/>
        <v>#REF!</v>
      </c>
      <c r="E267" t="e">
        <f t="shared" si="27"/>
        <v>#REF!</v>
      </c>
      <c r="F267" t="e">
        <f t="shared" si="30"/>
        <v>#REF!</v>
      </c>
    </row>
    <row r="268" spans="1:6">
      <c r="A268">
        <f t="shared" si="31"/>
        <v>266</v>
      </c>
      <c r="B268" s="4" t="e">
        <f t="shared" si="28"/>
        <v>#REF!</v>
      </c>
      <c r="C268" t="e">
        <f t="shared" si="29"/>
        <v>#REF!</v>
      </c>
      <c r="D268" t="e">
        <f t="shared" si="26"/>
        <v>#REF!</v>
      </c>
      <c r="E268" t="e">
        <f t="shared" si="27"/>
        <v>#REF!</v>
      </c>
      <c r="F268" t="e">
        <f t="shared" si="30"/>
        <v>#REF!</v>
      </c>
    </row>
    <row r="269" spans="1:6">
      <c r="A269">
        <f t="shared" si="31"/>
        <v>267</v>
      </c>
      <c r="B269" s="4" t="e">
        <f t="shared" si="28"/>
        <v>#REF!</v>
      </c>
      <c r="C269" t="e">
        <f t="shared" si="29"/>
        <v>#REF!</v>
      </c>
      <c r="D269" t="e">
        <f t="shared" si="26"/>
        <v>#REF!</v>
      </c>
      <c r="E269" t="e">
        <f t="shared" si="27"/>
        <v>#REF!</v>
      </c>
      <c r="F269" t="e">
        <f t="shared" si="30"/>
        <v>#REF!</v>
      </c>
    </row>
    <row r="270" spans="1:6">
      <c r="A270">
        <f t="shared" si="31"/>
        <v>268</v>
      </c>
      <c r="B270" s="4" t="e">
        <f t="shared" si="28"/>
        <v>#REF!</v>
      </c>
      <c r="C270" t="e">
        <f t="shared" si="29"/>
        <v>#REF!</v>
      </c>
      <c r="D270" t="e">
        <f t="shared" si="26"/>
        <v>#REF!</v>
      </c>
      <c r="E270" t="e">
        <f t="shared" si="27"/>
        <v>#REF!</v>
      </c>
      <c r="F270" t="e">
        <f t="shared" si="30"/>
        <v>#REF!</v>
      </c>
    </row>
    <row r="271" spans="1:6">
      <c r="A271">
        <f t="shared" si="31"/>
        <v>269</v>
      </c>
      <c r="B271" s="4" t="e">
        <f t="shared" si="28"/>
        <v>#REF!</v>
      </c>
      <c r="C271" t="e">
        <f t="shared" si="29"/>
        <v>#REF!</v>
      </c>
      <c r="D271" t="e">
        <f t="shared" si="26"/>
        <v>#REF!</v>
      </c>
      <c r="E271" t="e">
        <f t="shared" si="27"/>
        <v>#REF!</v>
      </c>
      <c r="F271" t="e">
        <f t="shared" si="30"/>
        <v>#REF!</v>
      </c>
    </row>
    <row r="272" spans="1:6">
      <c r="A272">
        <f t="shared" si="31"/>
        <v>270</v>
      </c>
      <c r="B272" s="4" t="e">
        <f t="shared" si="28"/>
        <v>#REF!</v>
      </c>
      <c r="C272" t="e">
        <f t="shared" si="29"/>
        <v>#REF!</v>
      </c>
      <c r="D272" t="e">
        <f t="shared" si="26"/>
        <v>#REF!</v>
      </c>
      <c r="E272" t="e">
        <f t="shared" si="27"/>
        <v>#REF!</v>
      </c>
      <c r="F272" t="e">
        <f t="shared" si="30"/>
        <v>#REF!</v>
      </c>
    </row>
    <row r="273" spans="1:6">
      <c r="A273">
        <f t="shared" si="31"/>
        <v>271</v>
      </c>
      <c r="B273" s="4" t="e">
        <f t="shared" si="28"/>
        <v>#REF!</v>
      </c>
      <c r="C273" t="e">
        <f t="shared" si="29"/>
        <v>#REF!</v>
      </c>
      <c r="D273" t="e">
        <f t="shared" si="26"/>
        <v>#REF!</v>
      </c>
      <c r="E273" t="e">
        <f t="shared" si="27"/>
        <v>#REF!</v>
      </c>
      <c r="F273" t="e">
        <f t="shared" si="30"/>
        <v>#REF!</v>
      </c>
    </row>
    <row r="274" spans="1:6">
      <c r="A274">
        <f t="shared" si="31"/>
        <v>272</v>
      </c>
      <c r="B274" s="4" t="e">
        <f t="shared" si="28"/>
        <v>#REF!</v>
      </c>
      <c r="C274" t="e">
        <f t="shared" si="29"/>
        <v>#REF!</v>
      </c>
      <c r="D274" t="e">
        <f t="shared" si="26"/>
        <v>#REF!</v>
      </c>
      <c r="E274" t="e">
        <f t="shared" si="27"/>
        <v>#REF!</v>
      </c>
      <c r="F274" t="e">
        <f t="shared" si="30"/>
        <v>#REF!</v>
      </c>
    </row>
    <row r="275" spans="1:6">
      <c r="A275">
        <f t="shared" si="31"/>
        <v>273</v>
      </c>
      <c r="B275" s="4" t="e">
        <f t="shared" si="28"/>
        <v>#REF!</v>
      </c>
      <c r="C275" t="e">
        <f t="shared" si="29"/>
        <v>#REF!</v>
      </c>
      <c r="D275" t="e">
        <f t="shared" si="26"/>
        <v>#REF!</v>
      </c>
      <c r="E275" t="e">
        <f t="shared" si="27"/>
        <v>#REF!</v>
      </c>
      <c r="F275" t="e">
        <f t="shared" si="30"/>
        <v>#REF!</v>
      </c>
    </row>
    <row r="276" spans="1:6">
      <c r="A276">
        <f t="shared" si="31"/>
        <v>274</v>
      </c>
      <c r="B276" s="4" t="e">
        <f t="shared" si="28"/>
        <v>#REF!</v>
      </c>
      <c r="C276" t="e">
        <f t="shared" si="29"/>
        <v>#REF!</v>
      </c>
      <c r="D276" t="e">
        <f t="shared" si="26"/>
        <v>#REF!</v>
      </c>
      <c r="E276" t="e">
        <f t="shared" si="27"/>
        <v>#REF!</v>
      </c>
      <c r="F276" t="e">
        <f t="shared" si="30"/>
        <v>#REF!</v>
      </c>
    </row>
    <row r="277" spans="1:6">
      <c r="A277">
        <f t="shared" si="31"/>
        <v>275</v>
      </c>
      <c r="B277" s="4" t="e">
        <f t="shared" si="28"/>
        <v>#REF!</v>
      </c>
      <c r="C277" t="e">
        <f t="shared" si="29"/>
        <v>#REF!</v>
      </c>
      <c r="D277" t="e">
        <f t="shared" si="26"/>
        <v>#REF!</v>
      </c>
      <c r="E277" t="e">
        <f t="shared" si="27"/>
        <v>#REF!</v>
      </c>
      <c r="F277" t="e">
        <f t="shared" si="30"/>
        <v>#REF!</v>
      </c>
    </row>
    <row r="278" spans="1:6">
      <c r="A278">
        <f t="shared" si="31"/>
        <v>276</v>
      </c>
      <c r="B278" s="4" t="e">
        <f t="shared" si="28"/>
        <v>#REF!</v>
      </c>
      <c r="C278" t="e">
        <f t="shared" si="29"/>
        <v>#REF!</v>
      </c>
      <c r="D278" t="e">
        <f t="shared" si="26"/>
        <v>#REF!</v>
      </c>
      <c r="E278" t="e">
        <f t="shared" si="27"/>
        <v>#REF!</v>
      </c>
      <c r="F278" t="e">
        <f t="shared" si="30"/>
        <v>#REF!</v>
      </c>
    </row>
    <row r="279" spans="1:6">
      <c r="A279">
        <f t="shared" si="31"/>
        <v>277</v>
      </c>
      <c r="B279" s="4" t="e">
        <f t="shared" si="28"/>
        <v>#REF!</v>
      </c>
      <c r="C279" t="e">
        <f t="shared" si="29"/>
        <v>#REF!</v>
      </c>
      <c r="D279" t="e">
        <f t="shared" si="26"/>
        <v>#REF!</v>
      </c>
      <c r="E279" t="e">
        <f t="shared" si="27"/>
        <v>#REF!</v>
      </c>
      <c r="F279" t="e">
        <f t="shared" si="30"/>
        <v>#REF!</v>
      </c>
    </row>
    <row r="280" spans="1:6">
      <c r="A280">
        <f t="shared" si="31"/>
        <v>278</v>
      </c>
      <c r="B280" s="4" t="e">
        <f t="shared" si="28"/>
        <v>#REF!</v>
      </c>
      <c r="C280" t="e">
        <f t="shared" si="29"/>
        <v>#REF!</v>
      </c>
      <c r="D280" t="e">
        <f t="shared" si="26"/>
        <v>#REF!</v>
      </c>
      <c r="E280" t="e">
        <f t="shared" si="27"/>
        <v>#REF!</v>
      </c>
      <c r="F280" t="e">
        <f t="shared" si="30"/>
        <v>#REF!</v>
      </c>
    </row>
    <row r="281" spans="1:6">
      <c r="A281">
        <f t="shared" si="31"/>
        <v>279</v>
      </c>
      <c r="B281" s="4" t="e">
        <f t="shared" si="28"/>
        <v>#REF!</v>
      </c>
      <c r="C281" t="e">
        <f t="shared" si="29"/>
        <v>#REF!</v>
      </c>
      <c r="D281" t="e">
        <f t="shared" si="26"/>
        <v>#REF!</v>
      </c>
      <c r="E281" t="e">
        <f t="shared" si="27"/>
        <v>#REF!</v>
      </c>
      <c r="F281" t="e">
        <f t="shared" si="30"/>
        <v>#REF!</v>
      </c>
    </row>
    <row r="282" spans="1:6">
      <c r="A282">
        <f t="shared" si="31"/>
        <v>280</v>
      </c>
      <c r="B282" s="4" t="e">
        <f t="shared" si="28"/>
        <v>#REF!</v>
      </c>
      <c r="C282" t="e">
        <f t="shared" si="29"/>
        <v>#REF!</v>
      </c>
      <c r="D282" t="e">
        <f t="shared" si="26"/>
        <v>#REF!</v>
      </c>
      <c r="E282" t="e">
        <f t="shared" si="27"/>
        <v>#REF!</v>
      </c>
      <c r="F282" t="e">
        <f t="shared" si="30"/>
        <v>#REF!</v>
      </c>
    </row>
    <row r="283" spans="1:6">
      <c r="A283">
        <f t="shared" si="31"/>
        <v>281</v>
      </c>
      <c r="B283" s="4" t="e">
        <f t="shared" si="28"/>
        <v>#REF!</v>
      </c>
      <c r="C283" t="e">
        <f t="shared" si="29"/>
        <v>#REF!</v>
      </c>
      <c r="D283" t="e">
        <f t="shared" si="26"/>
        <v>#REF!</v>
      </c>
      <c r="E283" t="e">
        <f t="shared" si="27"/>
        <v>#REF!</v>
      </c>
      <c r="F283" t="e">
        <f t="shared" si="30"/>
        <v>#REF!</v>
      </c>
    </row>
    <row r="284" spans="1:6">
      <c r="A284">
        <f t="shared" si="31"/>
        <v>282</v>
      </c>
      <c r="B284" s="4" t="e">
        <f t="shared" si="28"/>
        <v>#REF!</v>
      </c>
      <c r="C284" t="e">
        <f t="shared" si="29"/>
        <v>#REF!</v>
      </c>
      <c r="D284" t="e">
        <f t="shared" si="26"/>
        <v>#REF!</v>
      </c>
      <c r="E284" t="e">
        <f t="shared" si="27"/>
        <v>#REF!</v>
      </c>
      <c r="F284" t="e">
        <f t="shared" si="30"/>
        <v>#REF!</v>
      </c>
    </row>
    <row r="285" spans="1:6">
      <c r="A285">
        <f t="shared" si="31"/>
        <v>283</v>
      </c>
      <c r="B285" s="4" t="e">
        <f t="shared" si="28"/>
        <v>#REF!</v>
      </c>
      <c r="C285" t="e">
        <f t="shared" si="29"/>
        <v>#REF!</v>
      </c>
      <c r="D285" t="e">
        <f t="shared" si="26"/>
        <v>#REF!</v>
      </c>
      <c r="E285" t="e">
        <f t="shared" si="27"/>
        <v>#REF!</v>
      </c>
      <c r="F285" t="e">
        <f t="shared" si="30"/>
        <v>#REF!</v>
      </c>
    </row>
    <row r="286" spans="1:6">
      <c r="A286">
        <f t="shared" si="31"/>
        <v>284</v>
      </c>
      <c r="B286" s="4" t="e">
        <f t="shared" si="28"/>
        <v>#REF!</v>
      </c>
      <c r="C286" t="e">
        <f t="shared" si="29"/>
        <v>#REF!</v>
      </c>
      <c r="D286" t="e">
        <f t="shared" si="26"/>
        <v>#REF!</v>
      </c>
      <c r="E286" t="e">
        <f t="shared" si="27"/>
        <v>#REF!</v>
      </c>
      <c r="F286" t="e">
        <f t="shared" si="30"/>
        <v>#REF!</v>
      </c>
    </row>
    <row r="287" spans="1:6">
      <c r="A287">
        <f t="shared" si="31"/>
        <v>285</v>
      </c>
      <c r="B287" s="4" t="e">
        <f t="shared" si="28"/>
        <v>#REF!</v>
      </c>
      <c r="C287" t="e">
        <f t="shared" si="29"/>
        <v>#REF!</v>
      </c>
      <c r="D287" t="e">
        <f t="shared" si="26"/>
        <v>#REF!</v>
      </c>
      <c r="E287" t="e">
        <f t="shared" si="27"/>
        <v>#REF!</v>
      </c>
      <c r="F287" t="e">
        <f t="shared" si="30"/>
        <v>#REF!</v>
      </c>
    </row>
    <row r="288" spans="1:6">
      <c r="A288">
        <f t="shared" si="31"/>
        <v>286</v>
      </c>
      <c r="B288" s="4" t="e">
        <f t="shared" si="28"/>
        <v>#REF!</v>
      </c>
      <c r="C288" t="e">
        <f t="shared" si="29"/>
        <v>#REF!</v>
      </c>
      <c r="D288" t="e">
        <f t="shared" si="26"/>
        <v>#REF!</v>
      </c>
      <c r="E288" t="e">
        <f t="shared" si="27"/>
        <v>#REF!</v>
      </c>
      <c r="F288" t="e">
        <f t="shared" si="30"/>
        <v>#REF!</v>
      </c>
    </row>
    <row r="289" spans="1:6">
      <c r="A289">
        <f t="shared" si="31"/>
        <v>287</v>
      </c>
      <c r="B289" s="4" t="e">
        <f t="shared" si="28"/>
        <v>#REF!</v>
      </c>
      <c r="C289" t="e">
        <f t="shared" si="29"/>
        <v>#REF!</v>
      </c>
      <c r="D289" t="e">
        <f t="shared" si="26"/>
        <v>#REF!</v>
      </c>
      <c r="E289" t="e">
        <f t="shared" si="27"/>
        <v>#REF!</v>
      </c>
      <c r="F289" t="e">
        <f t="shared" si="30"/>
        <v>#REF!</v>
      </c>
    </row>
    <row r="290" spans="1:6">
      <c r="A290">
        <f t="shared" si="31"/>
        <v>288</v>
      </c>
      <c r="B290" s="4" t="e">
        <f t="shared" si="28"/>
        <v>#REF!</v>
      </c>
      <c r="C290" t="e">
        <f t="shared" si="29"/>
        <v>#REF!</v>
      </c>
      <c r="D290" t="e">
        <f t="shared" si="26"/>
        <v>#REF!</v>
      </c>
      <c r="E290" t="e">
        <f t="shared" si="27"/>
        <v>#REF!</v>
      </c>
      <c r="F290" t="e">
        <f t="shared" si="30"/>
        <v>#REF!</v>
      </c>
    </row>
    <row r="291" spans="1:6">
      <c r="A291">
        <f t="shared" si="31"/>
        <v>289</v>
      </c>
      <c r="B291" s="4" t="e">
        <f t="shared" si="28"/>
        <v>#REF!</v>
      </c>
      <c r="C291" t="e">
        <f t="shared" si="29"/>
        <v>#REF!</v>
      </c>
      <c r="D291" t="e">
        <f t="shared" si="26"/>
        <v>#REF!</v>
      </c>
      <c r="E291" t="e">
        <f t="shared" si="27"/>
        <v>#REF!</v>
      </c>
      <c r="F291" t="e">
        <f t="shared" si="30"/>
        <v>#REF!</v>
      </c>
    </row>
    <row r="292" spans="1:6">
      <c r="A292">
        <f t="shared" si="31"/>
        <v>290</v>
      </c>
      <c r="B292" s="4" t="e">
        <f t="shared" si="28"/>
        <v>#REF!</v>
      </c>
      <c r="C292" t="e">
        <f t="shared" si="29"/>
        <v>#REF!</v>
      </c>
      <c r="D292" t="e">
        <f t="shared" si="26"/>
        <v>#REF!</v>
      </c>
      <c r="E292" t="e">
        <f t="shared" si="27"/>
        <v>#REF!</v>
      </c>
      <c r="F292" t="e">
        <f t="shared" si="30"/>
        <v>#REF!</v>
      </c>
    </row>
    <row r="293" spans="1:6">
      <c r="A293">
        <f t="shared" si="31"/>
        <v>291</v>
      </c>
      <c r="B293" s="4" t="e">
        <f t="shared" si="28"/>
        <v>#REF!</v>
      </c>
      <c r="C293" t="e">
        <f t="shared" si="29"/>
        <v>#REF!</v>
      </c>
      <c r="D293" t="e">
        <f t="shared" si="26"/>
        <v>#REF!</v>
      </c>
      <c r="E293" t="e">
        <f t="shared" si="27"/>
        <v>#REF!</v>
      </c>
      <c r="F293" t="e">
        <f t="shared" si="30"/>
        <v>#REF!</v>
      </c>
    </row>
    <row r="294" spans="1:6">
      <c r="A294">
        <f t="shared" si="31"/>
        <v>292</v>
      </c>
      <c r="B294" s="4" t="e">
        <f t="shared" si="28"/>
        <v>#REF!</v>
      </c>
      <c r="C294" t="e">
        <f t="shared" si="29"/>
        <v>#REF!</v>
      </c>
      <c r="D294" t="e">
        <f t="shared" si="26"/>
        <v>#REF!</v>
      </c>
      <c r="E294" t="e">
        <f t="shared" si="27"/>
        <v>#REF!</v>
      </c>
      <c r="F294" t="e">
        <f t="shared" si="30"/>
        <v>#REF!</v>
      </c>
    </row>
    <row r="295" spans="1:6">
      <c r="A295">
        <f t="shared" si="31"/>
        <v>293</v>
      </c>
      <c r="B295" s="4" t="e">
        <f t="shared" si="28"/>
        <v>#REF!</v>
      </c>
      <c r="C295" t="e">
        <f t="shared" si="29"/>
        <v>#REF!</v>
      </c>
      <c r="D295" t="e">
        <f t="shared" si="26"/>
        <v>#REF!</v>
      </c>
      <c r="E295" t="e">
        <f t="shared" si="27"/>
        <v>#REF!</v>
      </c>
      <c r="F295" t="e">
        <f t="shared" si="30"/>
        <v>#REF!</v>
      </c>
    </row>
    <row r="296" spans="1:6">
      <c r="A296">
        <f t="shared" si="31"/>
        <v>294</v>
      </c>
      <c r="B296" s="4" t="e">
        <f t="shared" si="28"/>
        <v>#REF!</v>
      </c>
      <c r="C296" t="e">
        <f t="shared" si="29"/>
        <v>#REF!</v>
      </c>
      <c r="D296" t="e">
        <f t="shared" si="26"/>
        <v>#REF!</v>
      </c>
      <c r="E296" t="e">
        <f t="shared" si="27"/>
        <v>#REF!</v>
      </c>
      <c r="F296" t="e">
        <f t="shared" si="30"/>
        <v>#REF!</v>
      </c>
    </row>
    <row r="297" spans="1:6">
      <c r="A297">
        <f t="shared" si="31"/>
        <v>295</v>
      </c>
      <c r="B297" s="4" t="e">
        <f t="shared" si="28"/>
        <v>#REF!</v>
      </c>
      <c r="C297" t="e">
        <f t="shared" si="29"/>
        <v>#REF!</v>
      </c>
      <c r="D297" t="e">
        <f t="shared" si="26"/>
        <v>#REF!</v>
      </c>
      <c r="E297" t="e">
        <f t="shared" si="27"/>
        <v>#REF!</v>
      </c>
      <c r="F297" t="e">
        <f t="shared" si="30"/>
        <v>#REF!</v>
      </c>
    </row>
    <row r="298" spans="1:6">
      <c r="A298">
        <f t="shared" si="31"/>
        <v>296</v>
      </c>
      <c r="B298" s="4" t="e">
        <f t="shared" si="28"/>
        <v>#REF!</v>
      </c>
      <c r="C298" t="e">
        <f t="shared" si="29"/>
        <v>#REF!</v>
      </c>
      <c r="D298" t="e">
        <f t="shared" si="26"/>
        <v>#REF!</v>
      </c>
      <c r="E298" t="e">
        <f t="shared" si="27"/>
        <v>#REF!</v>
      </c>
      <c r="F298" t="e">
        <f t="shared" si="30"/>
        <v>#REF!</v>
      </c>
    </row>
    <row r="299" spans="1:6">
      <c r="A299">
        <f t="shared" si="31"/>
        <v>297</v>
      </c>
      <c r="B299" s="4" t="e">
        <f t="shared" si="28"/>
        <v>#REF!</v>
      </c>
      <c r="C299" t="e">
        <f t="shared" si="29"/>
        <v>#REF!</v>
      </c>
      <c r="D299" t="e">
        <f t="shared" si="26"/>
        <v>#REF!</v>
      </c>
      <c r="E299" t="e">
        <f t="shared" si="27"/>
        <v>#REF!</v>
      </c>
      <c r="F299" t="e">
        <f t="shared" si="30"/>
        <v>#REF!</v>
      </c>
    </row>
    <row r="300" spans="1:6">
      <c r="A300">
        <f t="shared" si="31"/>
        <v>298</v>
      </c>
      <c r="B300" s="4" t="e">
        <f t="shared" si="28"/>
        <v>#REF!</v>
      </c>
      <c r="C300" t="e">
        <f t="shared" si="29"/>
        <v>#REF!</v>
      </c>
      <c r="D300" t="e">
        <f t="shared" si="26"/>
        <v>#REF!</v>
      </c>
      <c r="E300" t="e">
        <f t="shared" si="27"/>
        <v>#REF!</v>
      </c>
      <c r="F300" t="e">
        <f t="shared" si="30"/>
        <v>#REF!</v>
      </c>
    </row>
    <row r="301" spans="1:6">
      <c r="A301">
        <f t="shared" si="31"/>
        <v>299</v>
      </c>
      <c r="B301" s="4" t="e">
        <f t="shared" si="28"/>
        <v>#REF!</v>
      </c>
      <c r="C301" t="e">
        <f t="shared" si="29"/>
        <v>#REF!</v>
      </c>
      <c r="D301" t="e">
        <f t="shared" si="26"/>
        <v>#REF!</v>
      </c>
      <c r="E301" t="e">
        <f t="shared" si="27"/>
        <v>#REF!</v>
      </c>
      <c r="F301" t="e">
        <f t="shared" si="30"/>
        <v>#REF!</v>
      </c>
    </row>
    <row r="302" spans="1:6">
      <c r="A302">
        <f t="shared" si="31"/>
        <v>300</v>
      </c>
      <c r="B302" s="4" t="e">
        <f t="shared" si="28"/>
        <v>#REF!</v>
      </c>
      <c r="C302" t="e">
        <f t="shared" si="29"/>
        <v>#REF!</v>
      </c>
      <c r="D302" t="e">
        <f t="shared" si="26"/>
        <v>#REF!</v>
      </c>
      <c r="E302" t="e">
        <f t="shared" si="27"/>
        <v>#REF!</v>
      </c>
      <c r="F302" t="e">
        <f t="shared" si="30"/>
        <v>#REF!</v>
      </c>
    </row>
    <row r="303" spans="1:6">
      <c r="A303">
        <f t="shared" si="31"/>
        <v>301</v>
      </c>
      <c r="B303" s="4" t="e">
        <f t="shared" si="28"/>
        <v>#REF!</v>
      </c>
      <c r="C303" t="e">
        <f t="shared" si="29"/>
        <v>#REF!</v>
      </c>
      <c r="D303" t="e">
        <f t="shared" si="26"/>
        <v>#REF!</v>
      </c>
      <c r="E303" t="e">
        <f t="shared" si="27"/>
        <v>#REF!</v>
      </c>
      <c r="F303" t="e">
        <f t="shared" si="30"/>
        <v>#REF!</v>
      </c>
    </row>
    <row r="304" spans="1:6">
      <c r="A304">
        <f t="shared" si="31"/>
        <v>302</v>
      </c>
      <c r="B304" s="4" t="e">
        <f t="shared" si="28"/>
        <v>#REF!</v>
      </c>
      <c r="C304" t="e">
        <f t="shared" si="29"/>
        <v>#REF!</v>
      </c>
      <c r="D304" t="e">
        <f t="shared" si="26"/>
        <v>#REF!</v>
      </c>
      <c r="E304" t="e">
        <f t="shared" si="27"/>
        <v>#REF!</v>
      </c>
      <c r="F304" t="e">
        <f t="shared" si="30"/>
        <v>#REF!</v>
      </c>
    </row>
    <row r="305" spans="1:6">
      <c r="A305">
        <f t="shared" si="31"/>
        <v>303</v>
      </c>
      <c r="B305" s="4" t="e">
        <f t="shared" si="28"/>
        <v>#REF!</v>
      </c>
      <c r="C305" t="e">
        <f t="shared" si="29"/>
        <v>#REF!</v>
      </c>
      <c r="D305" t="e">
        <f t="shared" si="26"/>
        <v>#REF!</v>
      </c>
      <c r="E305" t="e">
        <f t="shared" si="27"/>
        <v>#REF!</v>
      </c>
      <c r="F305" t="e">
        <f t="shared" si="30"/>
        <v>#REF!</v>
      </c>
    </row>
    <row r="306" spans="1:6">
      <c r="A306">
        <f t="shared" si="31"/>
        <v>304</v>
      </c>
      <c r="B306" s="4" t="e">
        <f t="shared" si="28"/>
        <v>#REF!</v>
      </c>
      <c r="C306" t="e">
        <f t="shared" si="29"/>
        <v>#REF!</v>
      </c>
      <c r="D306" t="e">
        <f t="shared" si="26"/>
        <v>#REF!</v>
      </c>
      <c r="E306" t="e">
        <f t="shared" si="27"/>
        <v>#REF!</v>
      </c>
      <c r="F306" t="e">
        <f t="shared" si="30"/>
        <v>#REF!</v>
      </c>
    </row>
    <row r="307" spans="1:6">
      <c r="A307">
        <f t="shared" si="31"/>
        <v>305</v>
      </c>
      <c r="B307" s="4" t="e">
        <f t="shared" si="28"/>
        <v>#REF!</v>
      </c>
      <c r="C307" t="e">
        <f t="shared" si="29"/>
        <v>#REF!</v>
      </c>
      <c r="D307" t="e">
        <f t="shared" si="26"/>
        <v>#REF!</v>
      </c>
      <c r="E307" t="e">
        <f t="shared" si="27"/>
        <v>#REF!</v>
      </c>
      <c r="F307" t="e">
        <f t="shared" si="30"/>
        <v>#REF!</v>
      </c>
    </row>
    <row r="308" spans="1:6">
      <c r="A308">
        <f t="shared" si="31"/>
        <v>306</v>
      </c>
      <c r="B308" s="4" t="e">
        <f t="shared" si="28"/>
        <v>#REF!</v>
      </c>
      <c r="C308" t="e">
        <f t="shared" si="29"/>
        <v>#REF!</v>
      </c>
      <c r="D308" t="e">
        <f t="shared" si="26"/>
        <v>#REF!</v>
      </c>
      <c r="E308" t="e">
        <f t="shared" si="27"/>
        <v>#REF!</v>
      </c>
      <c r="F308" t="e">
        <f t="shared" si="30"/>
        <v>#REF!</v>
      </c>
    </row>
    <row r="309" spans="1:6">
      <c r="A309">
        <f t="shared" si="31"/>
        <v>307</v>
      </c>
      <c r="B309" s="4" t="e">
        <f t="shared" si="28"/>
        <v>#REF!</v>
      </c>
      <c r="C309" t="e">
        <f t="shared" si="29"/>
        <v>#REF!</v>
      </c>
      <c r="D309" t="e">
        <f t="shared" si="26"/>
        <v>#REF!</v>
      </c>
      <c r="E309" t="e">
        <f t="shared" si="27"/>
        <v>#REF!</v>
      </c>
      <c r="F309" t="e">
        <f t="shared" si="30"/>
        <v>#REF!</v>
      </c>
    </row>
    <row r="310" spans="1:6">
      <c r="A310">
        <f t="shared" si="31"/>
        <v>308</v>
      </c>
      <c r="B310" s="4" t="e">
        <f t="shared" si="28"/>
        <v>#REF!</v>
      </c>
      <c r="C310" t="e">
        <f t="shared" si="29"/>
        <v>#REF!</v>
      </c>
      <c r="D310" t="e">
        <f t="shared" si="26"/>
        <v>#REF!</v>
      </c>
      <c r="E310" t="e">
        <f t="shared" si="27"/>
        <v>#REF!</v>
      </c>
      <c r="F310" t="e">
        <f t="shared" si="30"/>
        <v>#REF!</v>
      </c>
    </row>
    <row r="311" spans="1:6">
      <c r="A311">
        <f t="shared" si="31"/>
        <v>309</v>
      </c>
      <c r="B311" s="4" t="e">
        <f t="shared" si="28"/>
        <v>#REF!</v>
      </c>
      <c r="C311" t="e">
        <f t="shared" si="29"/>
        <v>#REF!</v>
      </c>
      <c r="D311" t="e">
        <f t="shared" si="26"/>
        <v>#REF!</v>
      </c>
      <c r="E311" t="e">
        <f t="shared" si="27"/>
        <v>#REF!</v>
      </c>
      <c r="F311" t="e">
        <f t="shared" si="30"/>
        <v>#REF!</v>
      </c>
    </row>
    <row r="312" spans="1:6">
      <c r="A312">
        <f t="shared" si="31"/>
        <v>310</v>
      </c>
      <c r="B312" s="4" t="e">
        <f t="shared" si="28"/>
        <v>#REF!</v>
      </c>
      <c r="C312" t="e">
        <f t="shared" si="29"/>
        <v>#REF!</v>
      </c>
      <c r="D312" t="e">
        <f t="shared" si="26"/>
        <v>#REF!</v>
      </c>
      <c r="E312" t="e">
        <f t="shared" si="27"/>
        <v>#REF!</v>
      </c>
      <c r="F312" t="e">
        <f t="shared" si="30"/>
        <v>#REF!</v>
      </c>
    </row>
    <row r="313" spans="1:6">
      <c r="A313">
        <f t="shared" si="31"/>
        <v>311</v>
      </c>
      <c r="B313" s="4" t="e">
        <f t="shared" si="28"/>
        <v>#REF!</v>
      </c>
      <c r="C313" t="e">
        <f t="shared" si="29"/>
        <v>#REF!</v>
      </c>
      <c r="D313" t="e">
        <f t="shared" si="26"/>
        <v>#REF!</v>
      </c>
      <c r="E313" t="e">
        <f t="shared" si="27"/>
        <v>#REF!</v>
      </c>
      <c r="F313" t="e">
        <f t="shared" si="30"/>
        <v>#REF!</v>
      </c>
    </row>
    <row r="314" spans="1:6">
      <c r="A314">
        <f t="shared" si="31"/>
        <v>312</v>
      </c>
      <c r="B314" s="4" t="e">
        <f t="shared" si="28"/>
        <v>#REF!</v>
      </c>
      <c r="C314" t="e">
        <f t="shared" si="29"/>
        <v>#REF!</v>
      </c>
      <c r="D314" t="e">
        <f t="shared" si="26"/>
        <v>#REF!</v>
      </c>
      <c r="E314" t="e">
        <f t="shared" si="27"/>
        <v>#REF!</v>
      </c>
      <c r="F314" t="e">
        <f t="shared" si="30"/>
        <v>#REF!</v>
      </c>
    </row>
    <row r="315" spans="1:6">
      <c r="A315">
        <f t="shared" si="31"/>
        <v>313</v>
      </c>
      <c r="B315" s="4" t="e">
        <f t="shared" si="28"/>
        <v>#REF!</v>
      </c>
      <c r="C315" t="e">
        <f t="shared" si="29"/>
        <v>#REF!</v>
      </c>
      <c r="D315" t="e">
        <f t="shared" si="26"/>
        <v>#REF!</v>
      </c>
      <c r="E315" t="e">
        <f t="shared" si="27"/>
        <v>#REF!</v>
      </c>
      <c r="F315" t="e">
        <f t="shared" si="30"/>
        <v>#REF!</v>
      </c>
    </row>
    <row r="316" spans="1:6">
      <c r="A316">
        <f t="shared" si="31"/>
        <v>314</v>
      </c>
      <c r="B316" s="4" t="e">
        <f t="shared" si="28"/>
        <v>#REF!</v>
      </c>
      <c r="C316" t="e">
        <f t="shared" si="29"/>
        <v>#REF!</v>
      </c>
      <c r="D316" t="e">
        <f t="shared" si="26"/>
        <v>#REF!</v>
      </c>
      <c r="E316" t="e">
        <f t="shared" si="27"/>
        <v>#REF!</v>
      </c>
      <c r="F316" t="e">
        <f t="shared" si="30"/>
        <v>#REF!</v>
      </c>
    </row>
    <row r="317" spans="1:6">
      <c r="A317">
        <f t="shared" si="31"/>
        <v>315</v>
      </c>
      <c r="B317" s="4" t="e">
        <f t="shared" si="28"/>
        <v>#REF!</v>
      </c>
      <c r="C317" t="e">
        <f t="shared" si="29"/>
        <v>#REF!</v>
      </c>
      <c r="D317" t="e">
        <f t="shared" si="26"/>
        <v>#REF!</v>
      </c>
      <c r="E317" t="e">
        <f t="shared" si="27"/>
        <v>#REF!</v>
      </c>
      <c r="F317" t="e">
        <f t="shared" si="30"/>
        <v>#REF!</v>
      </c>
    </row>
    <row r="318" spans="1:6">
      <c r="A318">
        <f t="shared" si="31"/>
        <v>316</v>
      </c>
      <c r="B318" s="4" t="e">
        <f t="shared" si="28"/>
        <v>#REF!</v>
      </c>
      <c r="C318" t="e">
        <f t="shared" si="29"/>
        <v>#REF!</v>
      </c>
      <c r="D318" t="e">
        <f t="shared" si="26"/>
        <v>#REF!</v>
      </c>
      <c r="E318" t="e">
        <f t="shared" si="27"/>
        <v>#REF!</v>
      </c>
      <c r="F318" t="e">
        <f t="shared" si="30"/>
        <v>#REF!</v>
      </c>
    </row>
    <row r="319" spans="1:6">
      <c r="A319">
        <f t="shared" si="31"/>
        <v>317</v>
      </c>
      <c r="B319" s="4" t="e">
        <f t="shared" si="28"/>
        <v>#REF!</v>
      </c>
      <c r="C319" t="e">
        <f t="shared" si="29"/>
        <v>#REF!</v>
      </c>
      <c r="D319" t="e">
        <f t="shared" si="26"/>
        <v>#REF!</v>
      </c>
      <c r="E319" t="e">
        <f t="shared" si="27"/>
        <v>#REF!</v>
      </c>
      <c r="F319" t="e">
        <f t="shared" si="30"/>
        <v>#REF!</v>
      </c>
    </row>
    <row r="320" spans="1:6">
      <c r="A320">
        <f t="shared" si="31"/>
        <v>318</v>
      </c>
      <c r="B320" s="4" t="e">
        <f t="shared" si="28"/>
        <v>#REF!</v>
      </c>
      <c r="C320" t="e">
        <f t="shared" si="29"/>
        <v>#REF!</v>
      </c>
      <c r="D320" t="e">
        <f t="shared" si="26"/>
        <v>#REF!</v>
      </c>
      <c r="E320" t="e">
        <f t="shared" si="27"/>
        <v>#REF!</v>
      </c>
      <c r="F320" t="e">
        <f t="shared" si="30"/>
        <v>#REF!</v>
      </c>
    </row>
    <row r="321" spans="1:6">
      <c r="A321">
        <f t="shared" si="31"/>
        <v>319</v>
      </c>
      <c r="B321" s="4" t="e">
        <f t="shared" si="28"/>
        <v>#REF!</v>
      </c>
      <c r="C321" t="e">
        <f t="shared" si="29"/>
        <v>#REF!</v>
      </c>
      <c r="D321" t="e">
        <f t="shared" si="26"/>
        <v>#REF!</v>
      </c>
      <c r="E321" t="e">
        <f t="shared" si="27"/>
        <v>#REF!</v>
      </c>
      <c r="F321" t="e">
        <f t="shared" si="30"/>
        <v>#REF!</v>
      </c>
    </row>
    <row r="322" spans="1:6">
      <c r="A322">
        <f t="shared" si="31"/>
        <v>320</v>
      </c>
      <c r="B322" s="4" t="e">
        <f t="shared" si="28"/>
        <v>#REF!</v>
      </c>
      <c r="C322" t="e">
        <f t="shared" si="29"/>
        <v>#REF!</v>
      </c>
      <c r="D322" t="e">
        <f t="shared" si="26"/>
        <v>#REF!</v>
      </c>
      <c r="E322" t="e">
        <f t="shared" si="27"/>
        <v>#REF!</v>
      </c>
      <c r="F322" t="e">
        <f t="shared" si="30"/>
        <v>#REF!</v>
      </c>
    </row>
    <row r="323" spans="1:6">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c r="A325">
        <f t="shared" ref="A325:A388" si="37">A324+1</f>
        <v>323</v>
      </c>
      <c r="B325" s="4" t="e">
        <f t="shared" si="34"/>
        <v>#REF!</v>
      </c>
      <c r="C325" t="e">
        <f t="shared" si="35"/>
        <v>#REF!</v>
      </c>
      <c r="D325" t="e">
        <f t="shared" si="32"/>
        <v>#REF!</v>
      </c>
      <c r="E325" t="e">
        <f t="shared" si="33"/>
        <v>#REF!</v>
      </c>
      <c r="F325" t="e">
        <f t="shared" si="36"/>
        <v>#REF!</v>
      </c>
    </row>
    <row r="326" spans="1:6">
      <c r="A326">
        <f t="shared" si="37"/>
        <v>324</v>
      </c>
      <c r="B326" s="4" t="e">
        <f t="shared" si="34"/>
        <v>#REF!</v>
      </c>
      <c r="C326" t="e">
        <f t="shared" si="35"/>
        <v>#REF!</v>
      </c>
      <c r="D326" t="e">
        <f t="shared" si="32"/>
        <v>#REF!</v>
      </c>
      <c r="E326" t="e">
        <f t="shared" si="33"/>
        <v>#REF!</v>
      </c>
      <c r="F326" t="e">
        <f t="shared" si="36"/>
        <v>#REF!</v>
      </c>
    </row>
    <row r="327" spans="1:6">
      <c r="A327">
        <f t="shared" si="37"/>
        <v>325</v>
      </c>
      <c r="B327" s="4" t="e">
        <f t="shared" si="34"/>
        <v>#REF!</v>
      </c>
      <c r="C327" t="e">
        <f t="shared" si="35"/>
        <v>#REF!</v>
      </c>
      <c r="D327" t="e">
        <f t="shared" si="32"/>
        <v>#REF!</v>
      </c>
      <c r="E327" t="e">
        <f t="shared" si="33"/>
        <v>#REF!</v>
      </c>
      <c r="F327" t="e">
        <f t="shared" si="36"/>
        <v>#REF!</v>
      </c>
    </row>
    <row r="328" spans="1:6">
      <c r="A328">
        <f t="shared" si="37"/>
        <v>326</v>
      </c>
      <c r="B328" s="4" t="e">
        <f t="shared" si="34"/>
        <v>#REF!</v>
      </c>
      <c r="C328" t="e">
        <f t="shared" si="35"/>
        <v>#REF!</v>
      </c>
      <c r="D328" t="e">
        <f t="shared" si="32"/>
        <v>#REF!</v>
      </c>
      <c r="E328" t="e">
        <f t="shared" si="33"/>
        <v>#REF!</v>
      </c>
      <c r="F328" t="e">
        <f t="shared" si="36"/>
        <v>#REF!</v>
      </c>
    </row>
    <row r="329" spans="1:6">
      <c r="A329">
        <f t="shared" si="37"/>
        <v>327</v>
      </c>
      <c r="B329" s="4" t="e">
        <f t="shared" si="34"/>
        <v>#REF!</v>
      </c>
      <c r="C329" t="e">
        <f t="shared" si="35"/>
        <v>#REF!</v>
      </c>
      <c r="D329" t="e">
        <f t="shared" si="32"/>
        <v>#REF!</v>
      </c>
      <c r="E329" t="e">
        <f t="shared" si="33"/>
        <v>#REF!</v>
      </c>
      <c r="F329" t="e">
        <f t="shared" si="36"/>
        <v>#REF!</v>
      </c>
    </row>
    <row r="330" spans="1:6">
      <c r="A330">
        <f t="shared" si="37"/>
        <v>328</v>
      </c>
      <c r="B330" s="4" t="e">
        <f t="shared" si="34"/>
        <v>#REF!</v>
      </c>
      <c r="C330" t="e">
        <f t="shared" si="35"/>
        <v>#REF!</v>
      </c>
      <c r="D330" t="e">
        <f t="shared" si="32"/>
        <v>#REF!</v>
      </c>
      <c r="E330" t="e">
        <f t="shared" si="33"/>
        <v>#REF!</v>
      </c>
      <c r="F330" t="e">
        <f t="shared" si="36"/>
        <v>#REF!</v>
      </c>
    </row>
    <row r="331" spans="1:6">
      <c r="A331">
        <f t="shared" si="37"/>
        <v>329</v>
      </c>
      <c r="B331" s="4" t="e">
        <f t="shared" si="34"/>
        <v>#REF!</v>
      </c>
      <c r="C331" t="e">
        <f t="shared" si="35"/>
        <v>#REF!</v>
      </c>
      <c r="D331" t="e">
        <f t="shared" si="32"/>
        <v>#REF!</v>
      </c>
      <c r="E331" t="e">
        <f t="shared" si="33"/>
        <v>#REF!</v>
      </c>
      <c r="F331" t="e">
        <f t="shared" si="36"/>
        <v>#REF!</v>
      </c>
    </row>
    <row r="332" spans="1:6">
      <c r="A332">
        <f t="shared" si="37"/>
        <v>330</v>
      </c>
      <c r="B332" s="4" t="e">
        <f t="shared" si="34"/>
        <v>#REF!</v>
      </c>
      <c r="C332" t="e">
        <f t="shared" si="35"/>
        <v>#REF!</v>
      </c>
      <c r="D332" t="e">
        <f t="shared" si="32"/>
        <v>#REF!</v>
      </c>
      <c r="E332" t="e">
        <f t="shared" si="33"/>
        <v>#REF!</v>
      </c>
      <c r="F332" t="e">
        <f t="shared" si="36"/>
        <v>#REF!</v>
      </c>
    </row>
    <row r="333" spans="1:6">
      <c r="A333">
        <f t="shared" si="37"/>
        <v>331</v>
      </c>
      <c r="B333" s="4" t="e">
        <f t="shared" si="34"/>
        <v>#REF!</v>
      </c>
      <c r="C333" t="e">
        <f t="shared" si="35"/>
        <v>#REF!</v>
      </c>
      <c r="D333" t="e">
        <f t="shared" si="32"/>
        <v>#REF!</v>
      </c>
      <c r="E333" t="e">
        <f t="shared" si="33"/>
        <v>#REF!</v>
      </c>
      <c r="F333" t="e">
        <f t="shared" si="36"/>
        <v>#REF!</v>
      </c>
    </row>
    <row r="334" spans="1:6">
      <c r="A334">
        <f t="shared" si="37"/>
        <v>332</v>
      </c>
      <c r="B334" s="4" t="e">
        <f t="shared" si="34"/>
        <v>#REF!</v>
      </c>
      <c r="C334" t="e">
        <f t="shared" si="35"/>
        <v>#REF!</v>
      </c>
      <c r="D334" t="e">
        <f t="shared" si="32"/>
        <v>#REF!</v>
      </c>
      <c r="E334" t="e">
        <f t="shared" si="33"/>
        <v>#REF!</v>
      </c>
      <c r="F334" t="e">
        <f t="shared" si="36"/>
        <v>#REF!</v>
      </c>
    </row>
    <row r="335" spans="1:6">
      <c r="A335">
        <f t="shared" si="37"/>
        <v>333</v>
      </c>
      <c r="B335" s="4" t="e">
        <f t="shared" si="34"/>
        <v>#REF!</v>
      </c>
      <c r="C335" t="e">
        <f t="shared" si="35"/>
        <v>#REF!</v>
      </c>
      <c r="D335" t="e">
        <f t="shared" si="32"/>
        <v>#REF!</v>
      </c>
      <c r="E335" t="e">
        <f t="shared" si="33"/>
        <v>#REF!</v>
      </c>
      <c r="F335" t="e">
        <f t="shared" si="36"/>
        <v>#REF!</v>
      </c>
    </row>
    <row r="336" spans="1:6">
      <c r="A336">
        <f t="shared" si="37"/>
        <v>334</v>
      </c>
      <c r="B336" s="4" t="e">
        <f t="shared" si="34"/>
        <v>#REF!</v>
      </c>
      <c r="C336" t="e">
        <f t="shared" si="35"/>
        <v>#REF!</v>
      </c>
      <c r="D336" t="e">
        <f t="shared" si="32"/>
        <v>#REF!</v>
      </c>
      <c r="E336" t="e">
        <f t="shared" si="33"/>
        <v>#REF!</v>
      </c>
      <c r="F336" t="e">
        <f t="shared" si="36"/>
        <v>#REF!</v>
      </c>
    </row>
    <row r="337" spans="1:6">
      <c r="A337">
        <f t="shared" si="37"/>
        <v>335</v>
      </c>
      <c r="B337" s="4" t="e">
        <f t="shared" si="34"/>
        <v>#REF!</v>
      </c>
      <c r="C337" t="e">
        <f t="shared" si="35"/>
        <v>#REF!</v>
      </c>
      <c r="D337" t="e">
        <f t="shared" si="32"/>
        <v>#REF!</v>
      </c>
      <c r="E337" t="e">
        <f t="shared" si="33"/>
        <v>#REF!</v>
      </c>
      <c r="F337" t="e">
        <f t="shared" si="36"/>
        <v>#REF!</v>
      </c>
    </row>
    <row r="338" spans="1:6">
      <c r="A338">
        <f t="shared" si="37"/>
        <v>336</v>
      </c>
      <c r="B338" s="4" t="e">
        <f t="shared" si="34"/>
        <v>#REF!</v>
      </c>
      <c r="C338" t="e">
        <f t="shared" si="35"/>
        <v>#REF!</v>
      </c>
      <c r="D338" t="e">
        <f t="shared" si="32"/>
        <v>#REF!</v>
      </c>
      <c r="E338" t="e">
        <f t="shared" si="33"/>
        <v>#REF!</v>
      </c>
      <c r="F338" t="e">
        <f t="shared" si="36"/>
        <v>#REF!</v>
      </c>
    </row>
    <row r="339" spans="1:6">
      <c r="A339">
        <f t="shared" si="37"/>
        <v>337</v>
      </c>
      <c r="B339" s="4" t="e">
        <f t="shared" si="34"/>
        <v>#REF!</v>
      </c>
      <c r="C339" t="e">
        <f t="shared" si="35"/>
        <v>#REF!</v>
      </c>
      <c r="D339" t="e">
        <f t="shared" si="32"/>
        <v>#REF!</v>
      </c>
      <c r="E339" t="e">
        <f t="shared" si="33"/>
        <v>#REF!</v>
      </c>
      <c r="F339" t="e">
        <f t="shared" si="36"/>
        <v>#REF!</v>
      </c>
    </row>
    <row r="340" spans="1:6">
      <c r="A340">
        <f t="shared" si="37"/>
        <v>338</v>
      </c>
      <c r="B340" s="4" t="e">
        <f t="shared" si="34"/>
        <v>#REF!</v>
      </c>
      <c r="C340" t="e">
        <f t="shared" si="35"/>
        <v>#REF!</v>
      </c>
      <c r="D340" t="e">
        <f t="shared" si="32"/>
        <v>#REF!</v>
      </c>
      <c r="E340" t="e">
        <f t="shared" si="33"/>
        <v>#REF!</v>
      </c>
      <c r="F340" t="e">
        <f t="shared" si="36"/>
        <v>#REF!</v>
      </c>
    </row>
    <row r="341" spans="1:6">
      <c r="A341">
        <f t="shared" si="37"/>
        <v>339</v>
      </c>
      <c r="B341" s="4" t="e">
        <f t="shared" si="34"/>
        <v>#REF!</v>
      </c>
      <c r="C341" t="e">
        <f t="shared" si="35"/>
        <v>#REF!</v>
      </c>
      <c r="D341" t="e">
        <f t="shared" si="32"/>
        <v>#REF!</v>
      </c>
      <c r="E341" t="e">
        <f t="shared" si="33"/>
        <v>#REF!</v>
      </c>
      <c r="F341" t="e">
        <f t="shared" si="36"/>
        <v>#REF!</v>
      </c>
    </row>
    <row r="342" spans="1:6">
      <c r="A342">
        <f t="shared" si="37"/>
        <v>340</v>
      </c>
      <c r="B342" s="4" t="e">
        <f t="shared" si="34"/>
        <v>#REF!</v>
      </c>
      <c r="C342" t="e">
        <f t="shared" si="35"/>
        <v>#REF!</v>
      </c>
      <c r="D342" t="e">
        <f t="shared" si="32"/>
        <v>#REF!</v>
      </c>
      <c r="E342" t="e">
        <f t="shared" si="33"/>
        <v>#REF!</v>
      </c>
      <c r="F342" t="e">
        <f t="shared" si="36"/>
        <v>#REF!</v>
      </c>
    </row>
    <row r="343" spans="1:6">
      <c r="A343">
        <f t="shared" si="37"/>
        <v>341</v>
      </c>
      <c r="B343" s="4" t="e">
        <f t="shared" si="34"/>
        <v>#REF!</v>
      </c>
      <c r="C343" t="e">
        <f t="shared" si="35"/>
        <v>#REF!</v>
      </c>
      <c r="D343" t="e">
        <f t="shared" si="32"/>
        <v>#REF!</v>
      </c>
      <c r="E343" t="e">
        <f t="shared" si="33"/>
        <v>#REF!</v>
      </c>
      <c r="F343" t="e">
        <f t="shared" si="36"/>
        <v>#REF!</v>
      </c>
    </row>
    <row r="344" spans="1:6">
      <c r="A344">
        <f t="shared" si="37"/>
        <v>342</v>
      </c>
      <c r="B344" s="4" t="e">
        <f t="shared" si="34"/>
        <v>#REF!</v>
      </c>
      <c r="C344" t="e">
        <f t="shared" si="35"/>
        <v>#REF!</v>
      </c>
      <c r="D344" t="e">
        <f t="shared" si="32"/>
        <v>#REF!</v>
      </c>
      <c r="E344" t="e">
        <f t="shared" si="33"/>
        <v>#REF!</v>
      </c>
      <c r="F344" t="e">
        <f t="shared" si="36"/>
        <v>#REF!</v>
      </c>
    </row>
    <row r="345" spans="1:6">
      <c r="A345">
        <f t="shared" si="37"/>
        <v>343</v>
      </c>
      <c r="B345" s="4" t="e">
        <f t="shared" si="34"/>
        <v>#REF!</v>
      </c>
      <c r="C345" t="e">
        <f t="shared" si="35"/>
        <v>#REF!</v>
      </c>
      <c r="D345" t="e">
        <f t="shared" si="32"/>
        <v>#REF!</v>
      </c>
      <c r="E345" t="e">
        <f t="shared" si="33"/>
        <v>#REF!</v>
      </c>
      <c r="F345" t="e">
        <f t="shared" si="36"/>
        <v>#REF!</v>
      </c>
    </row>
    <row r="346" spans="1:6">
      <c r="A346">
        <f t="shared" si="37"/>
        <v>344</v>
      </c>
      <c r="B346" s="4" t="e">
        <f t="shared" si="34"/>
        <v>#REF!</v>
      </c>
      <c r="C346" t="e">
        <f t="shared" si="35"/>
        <v>#REF!</v>
      </c>
      <c r="D346" t="e">
        <f t="shared" si="32"/>
        <v>#REF!</v>
      </c>
      <c r="E346" t="e">
        <f t="shared" si="33"/>
        <v>#REF!</v>
      </c>
      <c r="F346" t="e">
        <f t="shared" si="36"/>
        <v>#REF!</v>
      </c>
    </row>
    <row r="347" spans="1:6">
      <c r="A347">
        <f t="shared" si="37"/>
        <v>345</v>
      </c>
      <c r="B347" s="4" t="e">
        <f t="shared" si="34"/>
        <v>#REF!</v>
      </c>
      <c r="C347" t="e">
        <f t="shared" si="35"/>
        <v>#REF!</v>
      </c>
      <c r="D347" t="e">
        <f t="shared" si="32"/>
        <v>#REF!</v>
      </c>
      <c r="E347" t="e">
        <f t="shared" si="33"/>
        <v>#REF!</v>
      </c>
      <c r="F347" t="e">
        <f t="shared" si="36"/>
        <v>#REF!</v>
      </c>
    </row>
    <row r="348" spans="1:6">
      <c r="A348">
        <f t="shared" si="37"/>
        <v>346</v>
      </c>
      <c r="B348" s="4" t="e">
        <f t="shared" si="34"/>
        <v>#REF!</v>
      </c>
      <c r="C348" t="e">
        <f t="shared" si="35"/>
        <v>#REF!</v>
      </c>
      <c r="D348" t="e">
        <f t="shared" si="32"/>
        <v>#REF!</v>
      </c>
      <c r="E348" t="e">
        <f t="shared" si="33"/>
        <v>#REF!</v>
      </c>
      <c r="F348" t="e">
        <f t="shared" si="36"/>
        <v>#REF!</v>
      </c>
    </row>
    <row r="349" spans="1:6">
      <c r="A349">
        <f t="shared" si="37"/>
        <v>347</v>
      </c>
      <c r="B349" s="4" t="e">
        <f t="shared" si="34"/>
        <v>#REF!</v>
      </c>
      <c r="C349" t="e">
        <f t="shared" si="35"/>
        <v>#REF!</v>
      </c>
      <c r="D349" t="e">
        <f t="shared" si="32"/>
        <v>#REF!</v>
      </c>
      <c r="E349" t="e">
        <f t="shared" si="33"/>
        <v>#REF!</v>
      </c>
      <c r="F349" t="e">
        <f t="shared" si="36"/>
        <v>#REF!</v>
      </c>
    </row>
    <row r="350" spans="1:6">
      <c r="A350">
        <f t="shared" si="37"/>
        <v>348</v>
      </c>
      <c r="B350" s="4" t="e">
        <f t="shared" si="34"/>
        <v>#REF!</v>
      </c>
      <c r="C350" t="e">
        <f t="shared" si="35"/>
        <v>#REF!</v>
      </c>
      <c r="D350" t="e">
        <f t="shared" si="32"/>
        <v>#REF!</v>
      </c>
      <c r="E350" t="e">
        <f t="shared" si="33"/>
        <v>#REF!</v>
      </c>
      <c r="F350" t="e">
        <f t="shared" si="36"/>
        <v>#REF!</v>
      </c>
    </row>
    <row r="351" spans="1:6">
      <c r="A351">
        <f t="shared" si="37"/>
        <v>349</v>
      </c>
      <c r="B351" s="4" t="e">
        <f t="shared" si="34"/>
        <v>#REF!</v>
      </c>
      <c r="C351" t="e">
        <f t="shared" si="35"/>
        <v>#REF!</v>
      </c>
      <c r="D351" t="e">
        <f t="shared" si="32"/>
        <v>#REF!</v>
      </c>
      <c r="E351" t="e">
        <f t="shared" si="33"/>
        <v>#REF!</v>
      </c>
      <c r="F351" t="e">
        <f t="shared" si="36"/>
        <v>#REF!</v>
      </c>
    </row>
    <row r="352" spans="1:6">
      <c r="A352">
        <f t="shared" si="37"/>
        <v>350</v>
      </c>
      <c r="B352" s="4" t="e">
        <f t="shared" si="34"/>
        <v>#REF!</v>
      </c>
      <c r="C352" t="e">
        <f t="shared" si="35"/>
        <v>#REF!</v>
      </c>
      <c r="D352" t="e">
        <f t="shared" si="32"/>
        <v>#REF!</v>
      </c>
      <c r="E352" t="e">
        <f t="shared" si="33"/>
        <v>#REF!</v>
      </c>
      <c r="F352" t="e">
        <f t="shared" si="36"/>
        <v>#REF!</v>
      </c>
    </row>
    <row r="353" spans="1:6">
      <c r="A353">
        <f t="shared" si="37"/>
        <v>351</v>
      </c>
      <c r="B353" s="4" t="e">
        <f t="shared" si="34"/>
        <v>#REF!</v>
      </c>
      <c r="C353" t="e">
        <f t="shared" si="35"/>
        <v>#REF!</v>
      </c>
      <c r="D353" t="e">
        <f t="shared" si="32"/>
        <v>#REF!</v>
      </c>
      <c r="E353" t="e">
        <f t="shared" si="33"/>
        <v>#REF!</v>
      </c>
      <c r="F353" t="e">
        <f t="shared" si="36"/>
        <v>#REF!</v>
      </c>
    </row>
    <row r="354" spans="1:6">
      <c r="A354">
        <f t="shared" si="37"/>
        <v>352</v>
      </c>
      <c r="B354" s="4" t="e">
        <f t="shared" si="34"/>
        <v>#REF!</v>
      </c>
      <c r="C354" t="e">
        <f t="shared" si="35"/>
        <v>#REF!</v>
      </c>
      <c r="D354" t="e">
        <f t="shared" si="32"/>
        <v>#REF!</v>
      </c>
      <c r="E354" t="e">
        <f t="shared" si="33"/>
        <v>#REF!</v>
      </c>
      <c r="F354" t="e">
        <f t="shared" si="36"/>
        <v>#REF!</v>
      </c>
    </row>
    <row r="355" spans="1:6">
      <c r="A355">
        <f t="shared" si="37"/>
        <v>353</v>
      </c>
      <c r="B355" s="4" t="e">
        <f t="shared" si="34"/>
        <v>#REF!</v>
      </c>
      <c r="C355" t="e">
        <f t="shared" si="35"/>
        <v>#REF!</v>
      </c>
      <c r="D355" t="e">
        <f t="shared" si="32"/>
        <v>#REF!</v>
      </c>
      <c r="E355" t="e">
        <f t="shared" si="33"/>
        <v>#REF!</v>
      </c>
      <c r="F355" t="e">
        <f t="shared" si="36"/>
        <v>#REF!</v>
      </c>
    </row>
    <row r="356" spans="1:6">
      <c r="A356">
        <f t="shared" si="37"/>
        <v>354</v>
      </c>
      <c r="B356" s="4" t="e">
        <f t="shared" si="34"/>
        <v>#REF!</v>
      </c>
      <c r="C356" t="e">
        <f t="shared" si="35"/>
        <v>#REF!</v>
      </c>
      <c r="D356" t="e">
        <f t="shared" si="32"/>
        <v>#REF!</v>
      </c>
      <c r="E356" t="e">
        <f t="shared" si="33"/>
        <v>#REF!</v>
      </c>
      <c r="F356" t="e">
        <f t="shared" si="36"/>
        <v>#REF!</v>
      </c>
    </row>
    <row r="357" spans="1:6">
      <c r="A357">
        <f t="shared" si="37"/>
        <v>355</v>
      </c>
      <c r="B357" s="4" t="e">
        <f t="shared" si="34"/>
        <v>#REF!</v>
      </c>
      <c r="C357" t="e">
        <f t="shared" si="35"/>
        <v>#REF!</v>
      </c>
      <c r="D357" t="e">
        <f t="shared" si="32"/>
        <v>#REF!</v>
      </c>
      <c r="E357" t="e">
        <f t="shared" si="33"/>
        <v>#REF!</v>
      </c>
      <c r="F357" t="e">
        <f t="shared" si="36"/>
        <v>#REF!</v>
      </c>
    </row>
    <row r="358" spans="1:6">
      <c r="A358">
        <f t="shared" si="37"/>
        <v>356</v>
      </c>
      <c r="B358" s="4" t="e">
        <f t="shared" si="34"/>
        <v>#REF!</v>
      </c>
      <c r="C358" t="e">
        <f t="shared" si="35"/>
        <v>#REF!</v>
      </c>
      <c r="D358" t="e">
        <f t="shared" si="32"/>
        <v>#REF!</v>
      </c>
      <c r="E358" t="e">
        <f t="shared" si="33"/>
        <v>#REF!</v>
      </c>
      <c r="F358" t="e">
        <f t="shared" si="36"/>
        <v>#REF!</v>
      </c>
    </row>
    <row r="359" spans="1:6">
      <c r="A359">
        <f t="shared" si="37"/>
        <v>357</v>
      </c>
      <c r="B359" s="4" t="e">
        <f t="shared" si="34"/>
        <v>#REF!</v>
      </c>
      <c r="C359" t="e">
        <f t="shared" si="35"/>
        <v>#REF!</v>
      </c>
      <c r="D359" t="e">
        <f t="shared" si="32"/>
        <v>#REF!</v>
      </c>
      <c r="E359" t="e">
        <f t="shared" si="33"/>
        <v>#REF!</v>
      </c>
      <c r="F359" t="e">
        <f t="shared" si="36"/>
        <v>#REF!</v>
      </c>
    </row>
    <row r="360" spans="1:6">
      <c r="A360">
        <f t="shared" si="37"/>
        <v>358</v>
      </c>
      <c r="B360" s="4" t="e">
        <f t="shared" si="34"/>
        <v>#REF!</v>
      </c>
      <c r="C360" t="e">
        <f t="shared" si="35"/>
        <v>#REF!</v>
      </c>
      <c r="D360" t="e">
        <f t="shared" si="32"/>
        <v>#REF!</v>
      </c>
      <c r="E360" t="e">
        <f t="shared" si="33"/>
        <v>#REF!</v>
      </c>
      <c r="F360" t="e">
        <f t="shared" si="36"/>
        <v>#REF!</v>
      </c>
    </row>
    <row r="361" spans="1:6">
      <c r="A361">
        <f t="shared" si="37"/>
        <v>359</v>
      </c>
      <c r="B361" s="4" t="e">
        <f t="shared" si="34"/>
        <v>#REF!</v>
      </c>
      <c r="C361" t="e">
        <f t="shared" si="35"/>
        <v>#REF!</v>
      </c>
      <c r="D361" t="e">
        <f t="shared" si="32"/>
        <v>#REF!</v>
      </c>
      <c r="E361" t="e">
        <f t="shared" si="33"/>
        <v>#REF!</v>
      </c>
      <c r="F361" t="e">
        <f t="shared" si="36"/>
        <v>#REF!</v>
      </c>
    </row>
    <row r="362" spans="1:6">
      <c r="A362">
        <f t="shared" si="37"/>
        <v>360</v>
      </c>
      <c r="B362" s="4" t="e">
        <f t="shared" si="34"/>
        <v>#REF!</v>
      </c>
      <c r="C362" t="e">
        <f t="shared" si="35"/>
        <v>#REF!</v>
      </c>
      <c r="D362" t="e">
        <f t="shared" si="32"/>
        <v>#REF!</v>
      </c>
      <c r="E362" t="e">
        <f t="shared" si="33"/>
        <v>#REF!</v>
      </c>
      <c r="F362" t="e">
        <f t="shared" si="36"/>
        <v>#REF!</v>
      </c>
    </row>
    <row r="363" spans="1:6">
      <c r="A363">
        <f t="shared" si="37"/>
        <v>361</v>
      </c>
      <c r="B363" s="4" t="e">
        <f t="shared" si="34"/>
        <v>#REF!</v>
      </c>
      <c r="C363" t="e">
        <f t="shared" si="35"/>
        <v>#REF!</v>
      </c>
      <c r="D363" t="e">
        <f t="shared" si="32"/>
        <v>#REF!</v>
      </c>
      <c r="E363" t="e">
        <f t="shared" si="33"/>
        <v>#REF!</v>
      </c>
      <c r="F363" t="e">
        <f t="shared" si="36"/>
        <v>#REF!</v>
      </c>
    </row>
    <row r="364" spans="1:6">
      <c r="A364">
        <f t="shared" si="37"/>
        <v>362</v>
      </c>
      <c r="B364" s="4" t="e">
        <f t="shared" si="34"/>
        <v>#REF!</v>
      </c>
      <c r="C364" t="e">
        <f t="shared" si="35"/>
        <v>#REF!</v>
      </c>
      <c r="D364" t="e">
        <f t="shared" si="32"/>
        <v>#REF!</v>
      </c>
      <c r="E364" t="e">
        <f t="shared" si="33"/>
        <v>#REF!</v>
      </c>
      <c r="F364" t="e">
        <f t="shared" si="36"/>
        <v>#REF!</v>
      </c>
    </row>
    <row r="365" spans="1:6">
      <c r="A365">
        <f t="shared" si="37"/>
        <v>363</v>
      </c>
      <c r="B365" s="4" t="e">
        <f t="shared" si="34"/>
        <v>#REF!</v>
      </c>
      <c r="C365" t="e">
        <f t="shared" si="35"/>
        <v>#REF!</v>
      </c>
      <c r="D365" t="e">
        <f t="shared" si="32"/>
        <v>#REF!</v>
      </c>
      <c r="E365" t="e">
        <f t="shared" si="33"/>
        <v>#REF!</v>
      </c>
      <c r="F365" t="e">
        <f t="shared" si="36"/>
        <v>#REF!</v>
      </c>
    </row>
    <row r="366" spans="1:6">
      <c r="A366">
        <f t="shared" si="37"/>
        <v>364</v>
      </c>
      <c r="B366" s="4" t="e">
        <f t="shared" si="34"/>
        <v>#REF!</v>
      </c>
      <c r="C366" t="e">
        <f t="shared" si="35"/>
        <v>#REF!</v>
      </c>
      <c r="D366" t="e">
        <f t="shared" si="32"/>
        <v>#REF!</v>
      </c>
      <c r="E366" t="e">
        <f t="shared" si="33"/>
        <v>#REF!</v>
      </c>
      <c r="F366" t="e">
        <f t="shared" si="36"/>
        <v>#REF!</v>
      </c>
    </row>
    <row r="367" spans="1:6">
      <c r="A367">
        <f t="shared" si="37"/>
        <v>365</v>
      </c>
      <c r="B367" s="4" t="e">
        <f t="shared" si="34"/>
        <v>#REF!</v>
      </c>
      <c r="C367" t="e">
        <f t="shared" si="35"/>
        <v>#REF!</v>
      </c>
      <c r="D367" t="e">
        <f t="shared" si="32"/>
        <v>#REF!</v>
      </c>
      <c r="E367" t="e">
        <f t="shared" si="33"/>
        <v>#REF!</v>
      </c>
      <c r="F367" t="e">
        <f t="shared" si="36"/>
        <v>#REF!</v>
      </c>
    </row>
    <row r="368" spans="1:6">
      <c r="A368">
        <f t="shared" si="37"/>
        <v>366</v>
      </c>
      <c r="B368" s="4" t="e">
        <f t="shared" si="34"/>
        <v>#REF!</v>
      </c>
      <c r="C368" t="e">
        <f t="shared" si="35"/>
        <v>#REF!</v>
      </c>
      <c r="D368" t="e">
        <f t="shared" si="32"/>
        <v>#REF!</v>
      </c>
      <c r="E368" t="e">
        <f t="shared" si="33"/>
        <v>#REF!</v>
      </c>
      <c r="F368" t="e">
        <f t="shared" si="36"/>
        <v>#REF!</v>
      </c>
    </row>
    <row r="369" spans="1:6">
      <c r="A369">
        <f t="shared" si="37"/>
        <v>367</v>
      </c>
      <c r="B369" s="4" t="e">
        <f t="shared" si="34"/>
        <v>#REF!</v>
      </c>
      <c r="C369" t="e">
        <f t="shared" si="35"/>
        <v>#REF!</v>
      </c>
      <c r="D369" t="e">
        <f t="shared" si="32"/>
        <v>#REF!</v>
      </c>
      <c r="E369" t="e">
        <f t="shared" si="33"/>
        <v>#REF!</v>
      </c>
      <c r="F369" t="e">
        <f t="shared" si="36"/>
        <v>#REF!</v>
      </c>
    </row>
    <row r="370" spans="1:6">
      <c r="A370">
        <f t="shared" si="37"/>
        <v>368</v>
      </c>
      <c r="B370" s="4" t="e">
        <f t="shared" si="34"/>
        <v>#REF!</v>
      </c>
      <c r="C370" t="e">
        <f t="shared" si="35"/>
        <v>#REF!</v>
      </c>
      <c r="D370" t="e">
        <f t="shared" si="32"/>
        <v>#REF!</v>
      </c>
      <c r="E370" t="e">
        <f t="shared" si="33"/>
        <v>#REF!</v>
      </c>
      <c r="F370" t="e">
        <f t="shared" si="36"/>
        <v>#REF!</v>
      </c>
    </row>
    <row r="371" spans="1:6">
      <c r="A371">
        <f t="shared" si="37"/>
        <v>369</v>
      </c>
      <c r="B371" s="4" t="e">
        <f t="shared" si="34"/>
        <v>#REF!</v>
      </c>
      <c r="C371" t="e">
        <f t="shared" si="35"/>
        <v>#REF!</v>
      </c>
      <c r="D371" t="e">
        <f t="shared" si="32"/>
        <v>#REF!</v>
      </c>
      <c r="E371" t="e">
        <f t="shared" si="33"/>
        <v>#REF!</v>
      </c>
      <c r="F371" t="e">
        <f t="shared" si="36"/>
        <v>#REF!</v>
      </c>
    </row>
    <row r="372" spans="1:6">
      <c r="A372">
        <f t="shared" si="37"/>
        <v>370</v>
      </c>
      <c r="B372" s="4" t="e">
        <f t="shared" si="34"/>
        <v>#REF!</v>
      </c>
      <c r="C372" t="e">
        <f t="shared" si="35"/>
        <v>#REF!</v>
      </c>
      <c r="D372" t="e">
        <f t="shared" si="32"/>
        <v>#REF!</v>
      </c>
      <c r="E372" t="e">
        <f t="shared" si="33"/>
        <v>#REF!</v>
      </c>
      <c r="F372" t="e">
        <f t="shared" si="36"/>
        <v>#REF!</v>
      </c>
    </row>
    <row r="373" spans="1:6">
      <c r="A373">
        <f t="shared" si="37"/>
        <v>371</v>
      </c>
      <c r="B373" s="4" t="e">
        <f t="shared" si="34"/>
        <v>#REF!</v>
      </c>
      <c r="C373" t="e">
        <f t="shared" si="35"/>
        <v>#REF!</v>
      </c>
      <c r="D373" t="e">
        <f t="shared" si="32"/>
        <v>#REF!</v>
      </c>
      <c r="E373" t="e">
        <f t="shared" si="33"/>
        <v>#REF!</v>
      </c>
      <c r="F373" t="e">
        <f t="shared" si="36"/>
        <v>#REF!</v>
      </c>
    </row>
    <row r="374" spans="1:6">
      <c r="A374">
        <f t="shared" si="37"/>
        <v>372</v>
      </c>
      <c r="B374" s="4" t="e">
        <f t="shared" si="34"/>
        <v>#REF!</v>
      </c>
      <c r="C374" t="e">
        <f t="shared" si="35"/>
        <v>#REF!</v>
      </c>
      <c r="D374" t="e">
        <f t="shared" si="32"/>
        <v>#REF!</v>
      </c>
      <c r="E374" t="e">
        <f t="shared" si="33"/>
        <v>#REF!</v>
      </c>
      <c r="F374" t="e">
        <f t="shared" si="36"/>
        <v>#REF!</v>
      </c>
    </row>
    <row r="375" spans="1:6">
      <c r="A375">
        <f t="shared" si="37"/>
        <v>373</v>
      </c>
      <c r="B375" s="4" t="e">
        <f t="shared" si="34"/>
        <v>#REF!</v>
      </c>
      <c r="C375" t="e">
        <f t="shared" si="35"/>
        <v>#REF!</v>
      </c>
      <c r="D375" t="e">
        <f t="shared" si="32"/>
        <v>#REF!</v>
      </c>
      <c r="E375" t="e">
        <f t="shared" si="33"/>
        <v>#REF!</v>
      </c>
      <c r="F375" t="e">
        <f t="shared" si="36"/>
        <v>#REF!</v>
      </c>
    </row>
    <row r="376" spans="1:6">
      <c r="A376">
        <f t="shared" si="37"/>
        <v>374</v>
      </c>
      <c r="B376" s="4" t="e">
        <f t="shared" si="34"/>
        <v>#REF!</v>
      </c>
      <c r="C376" t="e">
        <f t="shared" si="35"/>
        <v>#REF!</v>
      </c>
      <c r="D376" t="e">
        <f t="shared" si="32"/>
        <v>#REF!</v>
      </c>
      <c r="E376" t="e">
        <f t="shared" si="33"/>
        <v>#REF!</v>
      </c>
      <c r="F376" t="e">
        <f t="shared" si="36"/>
        <v>#REF!</v>
      </c>
    </row>
    <row r="377" spans="1:6">
      <c r="A377">
        <f t="shared" si="37"/>
        <v>375</v>
      </c>
      <c r="B377" s="4" t="e">
        <f t="shared" si="34"/>
        <v>#REF!</v>
      </c>
      <c r="C377" t="e">
        <f t="shared" si="35"/>
        <v>#REF!</v>
      </c>
      <c r="D377" t="e">
        <f t="shared" si="32"/>
        <v>#REF!</v>
      </c>
      <c r="E377" t="e">
        <f t="shared" si="33"/>
        <v>#REF!</v>
      </c>
      <c r="F377" t="e">
        <f t="shared" si="36"/>
        <v>#REF!</v>
      </c>
    </row>
    <row r="378" spans="1:6">
      <c r="A378">
        <f t="shared" si="37"/>
        <v>376</v>
      </c>
      <c r="B378" s="4" t="e">
        <f t="shared" si="34"/>
        <v>#REF!</v>
      </c>
      <c r="C378" t="e">
        <f t="shared" si="35"/>
        <v>#REF!</v>
      </c>
      <c r="D378" t="e">
        <f t="shared" si="32"/>
        <v>#REF!</v>
      </c>
      <c r="E378" t="e">
        <f t="shared" si="33"/>
        <v>#REF!</v>
      </c>
      <c r="F378" t="e">
        <f t="shared" si="36"/>
        <v>#REF!</v>
      </c>
    </row>
    <row r="379" spans="1:6">
      <c r="A379">
        <f t="shared" si="37"/>
        <v>377</v>
      </c>
      <c r="B379" s="4" t="e">
        <f t="shared" si="34"/>
        <v>#REF!</v>
      </c>
      <c r="C379" t="e">
        <f t="shared" si="35"/>
        <v>#REF!</v>
      </c>
      <c r="D379" t="e">
        <f t="shared" si="32"/>
        <v>#REF!</v>
      </c>
      <c r="E379" t="e">
        <f t="shared" si="33"/>
        <v>#REF!</v>
      </c>
      <c r="F379" t="e">
        <f t="shared" si="36"/>
        <v>#REF!</v>
      </c>
    </row>
    <row r="380" spans="1:6">
      <c r="A380">
        <f t="shared" si="37"/>
        <v>378</v>
      </c>
      <c r="B380" s="4" t="e">
        <f t="shared" si="34"/>
        <v>#REF!</v>
      </c>
      <c r="C380" t="e">
        <f t="shared" si="35"/>
        <v>#REF!</v>
      </c>
      <c r="D380" t="e">
        <f t="shared" si="32"/>
        <v>#REF!</v>
      </c>
      <c r="E380" t="e">
        <f t="shared" si="33"/>
        <v>#REF!</v>
      </c>
      <c r="F380" t="e">
        <f t="shared" si="36"/>
        <v>#REF!</v>
      </c>
    </row>
    <row r="381" spans="1:6">
      <c r="A381">
        <f t="shared" si="37"/>
        <v>379</v>
      </c>
      <c r="B381" s="4" t="e">
        <f t="shared" si="34"/>
        <v>#REF!</v>
      </c>
      <c r="C381" t="e">
        <f t="shared" si="35"/>
        <v>#REF!</v>
      </c>
      <c r="D381" t="e">
        <f t="shared" si="32"/>
        <v>#REF!</v>
      </c>
      <c r="E381" t="e">
        <f t="shared" si="33"/>
        <v>#REF!</v>
      </c>
      <c r="F381" t="e">
        <f t="shared" si="36"/>
        <v>#REF!</v>
      </c>
    </row>
    <row r="382" spans="1:6">
      <c r="A382">
        <f t="shared" si="37"/>
        <v>380</v>
      </c>
      <c r="B382" s="4" t="e">
        <f t="shared" si="34"/>
        <v>#REF!</v>
      </c>
      <c r="C382" t="e">
        <f t="shared" si="35"/>
        <v>#REF!</v>
      </c>
      <c r="D382" t="e">
        <f t="shared" si="32"/>
        <v>#REF!</v>
      </c>
      <c r="E382" t="e">
        <f t="shared" si="33"/>
        <v>#REF!</v>
      </c>
      <c r="F382" t="e">
        <f t="shared" si="36"/>
        <v>#REF!</v>
      </c>
    </row>
    <row r="383" spans="1:6">
      <c r="A383">
        <f t="shared" si="37"/>
        <v>381</v>
      </c>
      <c r="B383" s="4" t="e">
        <f t="shared" si="34"/>
        <v>#REF!</v>
      </c>
      <c r="C383" t="e">
        <f t="shared" si="35"/>
        <v>#REF!</v>
      </c>
      <c r="D383" t="e">
        <f t="shared" si="32"/>
        <v>#REF!</v>
      </c>
      <c r="E383" t="e">
        <f t="shared" si="33"/>
        <v>#REF!</v>
      </c>
      <c r="F383" t="e">
        <f t="shared" si="36"/>
        <v>#REF!</v>
      </c>
    </row>
    <row r="384" spans="1:6">
      <c r="A384">
        <f t="shared" si="37"/>
        <v>382</v>
      </c>
      <c r="B384" s="4" t="e">
        <f t="shared" si="34"/>
        <v>#REF!</v>
      </c>
      <c r="C384" t="e">
        <f t="shared" si="35"/>
        <v>#REF!</v>
      </c>
      <c r="D384" t="e">
        <f t="shared" si="32"/>
        <v>#REF!</v>
      </c>
      <c r="E384" t="e">
        <f t="shared" si="33"/>
        <v>#REF!</v>
      </c>
      <c r="F384" t="e">
        <f t="shared" si="36"/>
        <v>#REF!</v>
      </c>
    </row>
    <row r="385" spans="1:6">
      <c r="A385">
        <f t="shared" si="37"/>
        <v>383</v>
      </c>
      <c r="B385" s="4" t="e">
        <f t="shared" si="34"/>
        <v>#REF!</v>
      </c>
      <c r="C385" t="e">
        <f t="shared" si="35"/>
        <v>#REF!</v>
      </c>
      <c r="D385" t="e">
        <f t="shared" si="32"/>
        <v>#REF!</v>
      </c>
      <c r="E385" t="e">
        <f t="shared" si="33"/>
        <v>#REF!</v>
      </c>
      <c r="F385" t="e">
        <f t="shared" si="36"/>
        <v>#REF!</v>
      </c>
    </row>
    <row r="386" spans="1:6">
      <c r="A386">
        <f t="shared" si="37"/>
        <v>384</v>
      </c>
      <c r="B386" s="4" t="e">
        <f t="shared" si="34"/>
        <v>#REF!</v>
      </c>
      <c r="C386" t="e">
        <f t="shared" si="35"/>
        <v>#REF!</v>
      </c>
      <c r="D386" t="e">
        <f t="shared" si="32"/>
        <v>#REF!</v>
      </c>
      <c r="E386" t="e">
        <f t="shared" si="33"/>
        <v>#REF!</v>
      </c>
      <c r="F386" t="e">
        <f t="shared" si="36"/>
        <v>#REF!</v>
      </c>
    </row>
    <row r="387" spans="1:6">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c r="A389">
        <f t="shared" ref="A389:A423" si="43">A388+1</f>
        <v>387</v>
      </c>
      <c r="B389" s="4" t="e">
        <f t="shared" si="40"/>
        <v>#REF!</v>
      </c>
      <c r="C389" t="e">
        <f t="shared" si="41"/>
        <v>#REF!</v>
      </c>
      <c r="D389" t="e">
        <f t="shared" si="38"/>
        <v>#REF!</v>
      </c>
      <c r="E389" t="e">
        <f t="shared" si="39"/>
        <v>#REF!</v>
      </c>
      <c r="F389" t="e">
        <f t="shared" si="42"/>
        <v>#REF!</v>
      </c>
    </row>
    <row r="390" spans="1:6">
      <c r="A390">
        <f t="shared" si="43"/>
        <v>388</v>
      </c>
      <c r="B390" s="4" t="e">
        <f t="shared" si="40"/>
        <v>#REF!</v>
      </c>
      <c r="C390" t="e">
        <f t="shared" si="41"/>
        <v>#REF!</v>
      </c>
      <c r="D390" t="e">
        <f t="shared" si="38"/>
        <v>#REF!</v>
      </c>
      <c r="E390" t="e">
        <f t="shared" si="39"/>
        <v>#REF!</v>
      </c>
      <c r="F390" t="e">
        <f t="shared" si="42"/>
        <v>#REF!</v>
      </c>
    </row>
    <row r="391" spans="1:6">
      <c r="A391">
        <f t="shared" si="43"/>
        <v>389</v>
      </c>
      <c r="B391" s="4" t="e">
        <f t="shared" si="40"/>
        <v>#REF!</v>
      </c>
      <c r="C391" t="e">
        <f t="shared" si="41"/>
        <v>#REF!</v>
      </c>
      <c r="D391" t="e">
        <f t="shared" si="38"/>
        <v>#REF!</v>
      </c>
      <c r="E391" t="e">
        <f t="shared" si="39"/>
        <v>#REF!</v>
      </c>
      <c r="F391" t="e">
        <f t="shared" si="42"/>
        <v>#REF!</v>
      </c>
    </row>
    <row r="392" spans="1:6">
      <c r="A392">
        <f t="shared" si="43"/>
        <v>390</v>
      </c>
      <c r="B392" s="4" t="e">
        <f t="shared" si="40"/>
        <v>#REF!</v>
      </c>
      <c r="C392" t="e">
        <f t="shared" si="41"/>
        <v>#REF!</v>
      </c>
      <c r="D392" t="e">
        <f t="shared" si="38"/>
        <v>#REF!</v>
      </c>
      <c r="E392" t="e">
        <f t="shared" si="39"/>
        <v>#REF!</v>
      </c>
      <c r="F392" t="e">
        <f t="shared" si="42"/>
        <v>#REF!</v>
      </c>
    </row>
    <row r="393" spans="1:6">
      <c r="A393">
        <f t="shared" si="43"/>
        <v>391</v>
      </c>
      <c r="B393" s="4" t="e">
        <f t="shared" si="40"/>
        <v>#REF!</v>
      </c>
      <c r="C393" t="e">
        <f t="shared" si="41"/>
        <v>#REF!</v>
      </c>
      <c r="D393" t="e">
        <f t="shared" si="38"/>
        <v>#REF!</v>
      </c>
      <c r="E393" t="e">
        <f t="shared" si="39"/>
        <v>#REF!</v>
      </c>
      <c r="F393" t="e">
        <f t="shared" si="42"/>
        <v>#REF!</v>
      </c>
    </row>
    <row r="394" spans="1:6">
      <c r="A394">
        <f t="shared" si="43"/>
        <v>392</v>
      </c>
      <c r="B394" s="4" t="e">
        <f t="shared" si="40"/>
        <v>#REF!</v>
      </c>
      <c r="C394" t="e">
        <f t="shared" si="41"/>
        <v>#REF!</v>
      </c>
      <c r="D394" t="e">
        <f t="shared" si="38"/>
        <v>#REF!</v>
      </c>
      <c r="E394" t="e">
        <f t="shared" si="39"/>
        <v>#REF!</v>
      </c>
      <c r="F394" t="e">
        <f t="shared" si="42"/>
        <v>#REF!</v>
      </c>
    </row>
    <row r="395" spans="1:6">
      <c r="A395">
        <f t="shared" si="43"/>
        <v>393</v>
      </c>
      <c r="B395" s="4" t="e">
        <f t="shared" si="40"/>
        <v>#REF!</v>
      </c>
      <c r="C395" t="e">
        <f t="shared" si="41"/>
        <v>#REF!</v>
      </c>
      <c r="D395" t="e">
        <f t="shared" si="38"/>
        <v>#REF!</v>
      </c>
      <c r="E395" t="e">
        <f t="shared" si="39"/>
        <v>#REF!</v>
      </c>
      <c r="F395" t="e">
        <f t="shared" si="42"/>
        <v>#REF!</v>
      </c>
    </row>
    <row r="396" spans="1:6">
      <c r="A396">
        <f t="shared" si="43"/>
        <v>394</v>
      </c>
      <c r="B396" s="4" t="e">
        <f t="shared" si="40"/>
        <v>#REF!</v>
      </c>
      <c r="C396" t="e">
        <f t="shared" si="41"/>
        <v>#REF!</v>
      </c>
      <c r="D396" t="e">
        <f t="shared" si="38"/>
        <v>#REF!</v>
      </c>
      <c r="E396" t="e">
        <f t="shared" si="39"/>
        <v>#REF!</v>
      </c>
      <c r="F396" t="e">
        <f t="shared" si="42"/>
        <v>#REF!</v>
      </c>
    </row>
    <row r="397" spans="1:6">
      <c r="A397">
        <f t="shared" si="43"/>
        <v>395</v>
      </c>
      <c r="B397" s="4" t="e">
        <f t="shared" si="40"/>
        <v>#REF!</v>
      </c>
      <c r="C397" t="e">
        <f t="shared" si="41"/>
        <v>#REF!</v>
      </c>
      <c r="D397" t="e">
        <f t="shared" si="38"/>
        <v>#REF!</v>
      </c>
      <c r="E397" t="e">
        <f t="shared" si="39"/>
        <v>#REF!</v>
      </c>
      <c r="F397" t="e">
        <f t="shared" si="42"/>
        <v>#REF!</v>
      </c>
    </row>
    <row r="398" spans="1:6">
      <c r="A398">
        <f t="shared" si="43"/>
        <v>396</v>
      </c>
      <c r="B398" s="4" t="e">
        <f t="shared" si="40"/>
        <v>#REF!</v>
      </c>
      <c r="C398" t="e">
        <f t="shared" si="41"/>
        <v>#REF!</v>
      </c>
      <c r="D398" t="e">
        <f t="shared" si="38"/>
        <v>#REF!</v>
      </c>
      <c r="E398" t="e">
        <f t="shared" si="39"/>
        <v>#REF!</v>
      </c>
      <c r="F398" t="e">
        <f t="shared" si="42"/>
        <v>#REF!</v>
      </c>
    </row>
    <row r="399" spans="1:6">
      <c r="A399">
        <f t="shared" si="43"/>
        <v>397</v>
      </c>
      <c r="B399" s="4" t="e">
        <f t="shared" si="40"/>
        <v>#REF!</v>
      </c>
      <c r="C399" t="e">
        <f t="shared" si="41"/>
        <v>#REF!</v>
      </c>
      <c r="D399" t="e">
        <f t="shared" si="38"/>
        <v>#REF!</v>
      </c>
      <c r="E399" t="e">
        <f t="shared" si="39"/>
        <v>#REF!</v>
      </c>
      <c r="F399" t="e">
        <f t="shared" si="42"/>
        <v>#REF!</v>
      </c>
    </row>
    <row r="400" spans="1:6">
      <c r="A400">
        <f t="shared" si="43"/>
        <v>398</v>
      </c>
      <c r="B400" s="4" t="e">
        <f t="shared" si="40"/>
        <v>#REF!</v>
      </c>
      <c r="C400" t="e">
        <f t="shared" si="41"/>
        <v>#REF!</v>
      </c>
      <c r="D400" t="e">
        <f t="shared" si="38"/>
        <v>#REF!</v>
      </c>
      <c r="E400" t="e">
        <f t="shared" si="39"/>
        <v>#REF!</v>
      </c>
      <c r="F400" t="e">
        <f t="shared" si="42"/>
        <v>#REF!</v>
      </c>
    </row>
    <row r="401" spans="1:6">
      <c r="A401">
        <f t="shared" si="43"/>
        <v>399</v>
      </c>
      <c r="B401" s="4" t="e">
        <f t="shared" si="40"/>
        <v>#REF!</v>
      </c>
      <c r="C401" t="e">
        <f t="shared" si="41"/>
        <v>#REF!</v>
      </c>
      <c r="D401" t="e">
        <f t="shared" si="38"/>
        <v>#REF!</v>
      </c>
      <c r="E401" t="e">
        <f t="shared" si="39"/>
        <v>#REF!</v>
      </c>
      <c r="F401" t="e">
        <f t="shared" si="42"/>
        <v>#REF!</v>
      </c>
    </row>
    <row r="402" spans="1:6">
      <c r="A402">
        <f t="shared" si="43"/>
        <v>400</v>
      </c>
      <c r="B402" s="4" t="e">
        <f t="shared" si="40"/>
        <v>#REF!</v>
      </c>
      <c r="C402" t="e">
        <f t="shared" si="41"/>
        <v>#REF!</v>
      </c>
      <c r="D402" t="e">
        <f t="shared" si="38"/>
        <v>#REF!</v>
      </c>
      <c r="E402" t="e">
        <f t="shared" si="39"/>
        <v>#REF!</v>
      </c>
      <c r="F402" t="e">
        <f t="shared" si="42"/>
        <v>#REF!</v>
      </c>
    </row>
    <row r="403" spans="1:6">
      <c r="A403">
        <f t="shared" si="43"/>
        <v>401</v>
      </c>
      <c r="B403" s="4" t="e">
        <f t="shared" si="40"/>
        <v>#REF!</v>
      </c>
      <c r="C403" t="e">
        <f t="shared" si="41"/>
        <v>#REF!</v>
      </c>
      <c r="D403" t="e">
        <f t="shared" si="38"/>
        <v>#REF!</v>
      </c>
      <c r="E403" t="e">
        <f t="shared" si="39"/>
        <v>#REF!</v>
      </c>
      <c r="F403" t="e">
        <f t="shared" si="42"/>
        <v>#REF!</v>
      </c>
    </row>
    <row r="404" spans="1:6">
      <c r="A404">
        <f t="shared" si="43"/>
        <v>402</v>
      </c>
      <c r="B404" s="4" t="e">
        <f t="shared" si="40"/>
        <v>#REF!</v>
      </c>
      <c r="C404" t="e">
        <f t="shared" si="41"/>
        <v>#REF!</v>
      </c>
      <c r="D404" t="e">
        <f t="shared" si="38"/>
        <v>#REF!</v>
      </c>
      <c r="E404" t="e">
        <f t="shared" si="39"/>
        <v>#REF!</v>
      </c>
      <c r="F404" t="e">
        <f t="shared" si="42"/>
        <v>#REF!</v>
      </c>
    </row>
    <row r="405" spans="1:6">
      <c r="A405">
        <f t="shared" si="43"/>
        <v>403</v>
      </c>
      <c r="B405" s="4" t="e">
        <f t="shared" si="40"/>
        <v>#REF!</v>
      </c>
      <c r="C405" t="e">
        <f t="shared" si="41"/>
        <v>#REF!</v>
      </c>
      <c r="D405" t="e">
        <f t="shared" si="38"/>
        <v>#REF!</v>
      </c>
      <c r="E405" t="e">
        <f t="shared" si="39"/>
        <v>#REF!</v>
      </c>
      <c r="F405" t="e">
        <f t="shared" si="42"/>
        <v>#REF!</v>
      </c>
    </row>
    <row r="406" spans="1:6">
      <c r="A406">
        <f t="shared" si="43"/>
        <v>404</v>
      </c>
      <c r="B406" s="4" t="e">
        <f t="shared" si="40"/>
        <v>#REF!</v>
      </c>
      <c r="C406" t="e">
        <f t="shared" si="41"/>
        <v>#REF!</v>
      </c>
      <c r="D406" t="e">
        <f t="shared" si="38"/>
        <v>#REF!</v>
      </c>
      <c r="E406" t="e">
        <f t="shared" si="39"/>
        <v>#REF!</v>
      </c>
      <c r="F406" t="e">
        <f t="shared" si="42"/>
        <v>#REF!</v>
      </c>
    </row>
    <row r="407" spans="1:6">
      <c r="A407">
        <f t="shared" si="43"/>
        <v>405</v>
      </c>
      <c r="B407" s="4" t="e">
        <f t="shared" si="40"/>
        <v>#REF!</v>
      </c>
      <c r="C407" t="e">
        <f t="shared" si="41"/>
        <v>#REF!</v>
      </c>
      <c r="D407" t="e">
        <f t="shared" si="38"/>
        <v>#REF!</v>
      </c>
      <c r="E407" t="e">
        <f t="shared" si="39"/>
        <v>#REF!</v>
      </c>
      <c r="F407" t="e">
        <f t="shared" si="42"/>
        <v>#REF!</v>
      </c>
    </row>
    <row r="408" spans="1:6">
      <c r="A408">
        <f t="shared" si="43"/>
        <v>406</v>
      </c>
      <c r="B408" s="4" t="e">
        <f t="shared" si="40"/>
        <v>#REF!</v>
      </c>
      <c r="C408" t="e">
        <f t="shared" si="41"/>
        <v>#REF!</v>
      </c>
      <c r="D408" t="e">
        <f t="shared" si="38"/>
        <v>#REF!</v>
      </c>
      <c r="E408" t="e">
        <f t="shared" si="39"/>
        <v>#REF!</v>
      </c>
      <c r="F408" t="e">
        <f t="shared" si="42"/>
        <v>#REF!</v>
      </c>
    </row>
    <row r="409" spans="1:6">
      <c r="A409">
        <f t="shared" si="43"/>
        <v>407</v>
      </c>
      <c r="B409" s="4" t="e">
        <f t="shared" si="40"/>
        <v>#REF!</v>
      </c>
      <c r="C409" t="e">
        <f t="shared" si="41"/>
        <v>#REF!</v>
      </c>
      <c r="D409" t="e">
        <f t="shared" si="38"/>
        <v>#REF!</v>
      </c>
      <c r="E409" t="e">
        <f t="shared" si="39"/>
        <v>#REF!</v>
      </c>
      <c r="F409" t="e">
        <f t="shared" si="42"/>
        <v>#REF!</v>
      </c>
    </row>
    <row r="410" spans="1:6">
      <c r="A410">
        <f t="shared" si="43"/>
        <v>408</v>
      </c>
      <c r="B410" s="4" t="e">
        <f t="shared" si="40"/>
        <v>#REF!</v>
      </c>
      <c r="C410" t="e">
        <f t="shared" si="41"/>
        <v>#REF!</v>
      </c>
      <c r="D410" t="e">
        <f t="shared" si="38"/>
        <v>#REF!</v>
      </c>
      <c r="E410" t="e">
        <f t="shared" si="39"/>
        <v>#REF!</v>
      </c>
      <c r="F410" t="e">
        <f t="shared" si="42"/>
        <v>#REF!</v>
      </c>
    </row>
    <row r="411" spans="1:6">
      <c r="A411">
        <f t="shared" si="43"/>
        <v>409</v>
      </c>
      <c r="B411" s="4" t="e">
        <f t="shared" si="40"/>
        <v>#REF!</v>
      </c>
      <c r="C411" t="e">
        <f t="shared" si="41"/>
        <v>#REF!</v>
      </c>
      <c r="D411" t="e">
        <f t="shared" si="38"/>
        <v>#REF!</v>
      </c>
      <c r="E411" t="e">
        <f t="shared" si="39"/>
        <v>#REF!</v>
      </c>
      <c r="F411" t="e">
        <f t="shared" si="42"/>
        <v>#REF!</v>
      </c>
    </row>
    <row r="412" spans="1:6">
      <c r="A412">
        <f t="shared" si="43"/>
        <v>410</v>
      </c>
      <c r="B412" s="4" t="e">
        <f t="shared" si="40"/>
        <v>#REF!</v>
      </c>
      <c r="C412" t="e">
        <f t="shared" si="41"/>
        <v>#REF!</v>
      </c>
      <c r="D412" t="e">
        <f t="shared" si="38"/>
        <v>#REF!</v>
      </c>
      <c r="E412" t="e">
        <f t="shared" si="39"/>
        <v>#REF!</v>
      </c>
      <c r="F412" t="e">
        <f t="shared" si="42"/>
        <v>#REF!</v>
      </c>
    </row>
    <row r="413" spans="1:6">
      <c r="A413">
        <f t="shared" si="43"/>
        <v>411</v>
      </c>
      <c r="B413" s="4" t="e">
        <f t="shared" si="40"/>
        <v>#REF!</v>
      </c>
      <c r="C413" t="e">
        <f t="shared" si="41"/>
        <v>#REF!</v>
      </c>
      <c r="D413" t="e">
        <f t="shared" si="38"/>
        <v>#REF!</v>
      </c>
      <c r="E413" t="e">
        <f t="shared" si="39"/>
        <v>#REF!</v>
      </c>
      <c r="F413" t="e">
        <f t="shared" si="42"/>
        <v>#REF!</v>
      </c>
    </row>
    <row r="414" spans="1:6">
      <c r="A414">
        <f t="shared" si="43"/>
        <v>412</v>
      </c>
      <c r="B414" s="4" t="e">
        <f t="shared" si="40"/>
        <v>#REF!</v>
      </c>
      <c r="C414" t="e">
        <f t="shared" si="41"/>
        <v>#REF!</v>
      </c>
      <c r="D414" t="e">
        <f t="shared" si="38"/>
        <v>#REF!</v>
      </c>
      <c r="E414" t="e">
        <f t="shared" si="39"/>
        <v>#REF!</v>
      </c>
      <c r="F414" t="e">
        <f t="shared" si="42"/>
        <v>#REF!</v>
      </c>
    </row>
    <row r="415" spans="1:6">
      <c r="A415">
        <f t="shared" si="43"/>
        <v>413</v>
      </c>
      <c r="B415" s="4" t="e">
        <f t="shared" si="40"/>
        <v>#REF!</v>
      </c>
      <c r="C415" t="e">
        <f t="shared" si="41"/>
        <v>#REF!</v>
      </c>
      <c r="D415" t="e">
        <f t="shared" si="38"/>
        <v>#REF!</v>
      </c>
      <c r="E415" t="e">
        <f t="shared" si="39"/>
        <v>#REF!</v>
      </c>
      <c r="F415" t="e">
        <f t="shared" si="42"/>
        <v>#REF!</v>
      </c>
    </row>
    <row r="416" spans="1:6">
      <c r="A416">
        <f t="shared" si="43"/>
        <v>414</v>
      </c>
      <c r="B416" s="4" t="e">
        <f t="shared" si="40"/>
        <v>#REF!</v>
      </c>
      <c r="C416" t="e">
        <f t="shared" si="41"/>
        <v>#REF!</v>
      </c>
      <c r="D416" t="e">
        <f t="shared" si="38"/>
        <v>#REF!</v>
      </c>
      <c r="E416" t="e">
        <f t="shared" si="39"/>
        <v>#REF!</v>
      </c>
      <c r="F416" t="e">
        <f t="shared" si="42"/>
        <v>#REF!</v>
      </c>
    </row>
    <row r="417" spans="1:6">
      <c r="A417">
        <f t="shared" si="43"/>
        <v>415</v>
      </c>
      <c r="B417" s="4" t="e">
        <f t="shared" si="40"/>
        <v>#REF!</v>
      </c>
      <c r="C417" t="e">
        <f t="shared" si="41"/>
        <v>#REF!</v>
      </c>
      <c r="D417" t="e">
        <f t="shared" si="38"/>
        <v>#REF!</v>
      </c>
      <c r="E417" t="e">
        <f t="shared" si="39"/>
        <v>#REF!</v>
      </c>
      <c r="F417" t="e">
        <f t="shared" si="42"/>
        <v>#REF!</v>
      </c>
    </row>
    <row r="418" spans="1:6">
      <c r="A418">
        <f t="shared" si="43"/>
        <v>416</v>
      </c>
      <c r="B418" s="4" t="e">
        <f t="shared" si="40"/>
        <v>#REF!</v>
      </c>
      <c r="C418" t="e">
        <f t="shared" si="41"/>
        <v>#REF!</v>
      </c>
      <c r="D418" t="e">
        <f t="shared" si="38"/>
        <v>#REF!</v>
      </c>
      <c r="E418" t="e">
        <f t="shared" si="39"/>
        <v>#REF!</v>
      </c>
      <c r="F418" t="e">
        <f t="shared" si="42"/>
        <v>#REF!</v>
      </c>
    </row>
    <row r="419" spans="1:6">
      <c r="A419">
        <f t="shared" si="43"/>
        <v>417</v>
      </c>
      <c r="B419" s="4" t="e">
        <f t="shared" si="40"/>
        <v>#REF!</v>
      </c>
      <c r="C419" t="e">
        <f t="shared" si="41"/>
        <v>#REF!</v>
      </c>
      <c r="D419" t="e">
        <f t="shared" si="38"/>
        <v>#REF!</v>
      </c>
      <c r="E419" t="e">
        <f t="shared" si="39"/>
        <v>#REF!</v>
      </c>
      <c r="F419" t="e">
        <f t="shared" si="42"/>
        <v>#REF!</v>
      </c>
    </row>
    <row r="420" spans="1:6">
      <c r="A420">
        <f t="shared" si="43"/>
        <v>418</v>
      </c>
      <c r="B420" s="4" t="e">
        <f t="shared" si="40"/>
        <v>#REF!</v>
      </c>
      <c r="C420" t="e">
        <f t="shared" si="41"/>
        <v>#REF!</v>
      </c>
      <c r="D420" t="e">
        <f t="shared" si="38"/>
        <v>#REF!</v>
      </c>
      <c r="E420" t="e">
        <f t="shared" si="39"/>
        <v>#REF!</v>
      </c>
      <c r="F420" t="e">
        <f t="shared" si="42"/>
        <v>#REF!</v>
      </c>
    </row>
    <row r="421" spans="1:6">
      <c r="A421">
        <f t="shared" si="43"/>
        <v>419</v>
      </c>
      <c r="B421" s="4" t="e">
        <f t="shared" si="40"/>
        <v>#REF!</v>
      </c>
      <c r="C421" t="e">
        <f t="shared" si="41"/>
        <v>#REF!</v>
      </c>
      <c r="D421" t="e">
        <f t="shared" si="38"/>
        <v>#REF!</v>
      </c>
      <c r="E421" t="e">
        <f t="shared" si="39"/>
        <v>#REF!</v>
      </c>
      <c r="F421" t="e">
        <f t="shared" si="42"/>
        <v>#REF!</v>
      </c>
    </row>
    <row r="422" spans="1:6">
      <c r="A422">
        <f t="shared" si="43"/>
        <v>420</v>
      </c>
      <c r="B422" s="4" t="e">
        <f t="shared" si="40"/>
        <v>#REF!</v>
      </c>
      <c r="C422" t="e">
        <f t="shared" si="41"/>
        <v>#REF!</v>
      </c>
      <c r="D422" t="e">
        <f t="shared" si="38"/>
        <v>#REF!</v>
      </c>
      <c r="E422" t="e">
        <f t="shared" si="39"/>
        <v>#REF!</v>
      </c>
      <c r="F422" t="e">
        <f t="shared" si="42"/>
        <v>#REF!</v>
      </c>
    </row>
    <row r="423" spans="1:6">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4.45"/>
  <sheetData>
    <row r="1" spans="1:10">
      <c r="A1" t="s">
        <v>860</v>
      </c>
      <c r="J1" t="s">
        <v>7</v>
      </c>
    </row>
    <row r="2" spans="1:10">
      <c r="A2" t="s">
        <v>861</v>
      </c>
      <c r="J2" t="s">
        <v>497</v>
      </c>
    </row>
    <row r="4" spans="1:10">
      <c r="A4" t="s">
        <v>862</v>
      </c>
    </row>
    <row r="5" spans="1:10">
      <c r="A5" t="s">
        <v>863</v>
      </c>
    </row>
    <row r="6" spans="1:10">
      <c r="A6" t="s">
        <v>864</v>
      </c>
    </row>
    <row r="7" spans="1:10">
      <c r="A7" t="s">
        <v>865</v>
      </c>
    </row>
    <row r="8" spans="1:10" ht="15" thickBot="1">
      <c r="A8" t="s">
        <v>866</v>
      </c>
    </row>
    <row r="9" spans="1:10" ht="87" thickBot="1">
      <c r="A9" s="1" t="s">
        <v>867</v>
      </c>
    </row>
    <row r="10" spans="1:10" ht="87" thickBot="1">
      <c r="A10" s="2" t="s">
        <v>868</v>
      </c>
    </row>
    <row r="11" spans="1:10" ht="87" thickBot="1">
      <c r="A11" s="2" t="s">
        <v>869</v>
      </c>
    </row>
    <row r="12" spans="1:10" ht="15" thickBot="1">
      <c r="A12" s="3"/>
    </row>
    <row r="13" spans="1:10" ht="173.45" thickBot="1">
      <c r="A13" s="1" t="s">
        <v>870</v>
      </c>
    </row>
    <row r="14" spans="1:10" ht="173.45" thickBot="1">
      <c r="A14" s="2" t="s">
        <v>871</v>
      </c>
    </row>
    <row r="16" spans="1:10" ht="15" thickBot="1"/>
    <row r="17" spans="1:1" ht="76.150000000000006" thickBot="1">
      <c r="A17" s="1" t="s">
        <v>872</v>
      </c>
    </row>
    <row r="18" spans="1:1" ht="87" thickBot="1">
      <c r="A18" s="2" t="s">
        <v>873</v>
      </c>
    </row>
    <row r="19" spans="1:1" ht="87" thickBot="1">
      <c r="A19" s="2" t="s">
        <v>874</v>
      </c>
    </row>
    <row r="20" spans="1:1" ht="87" thickBot="1">
      <c r="A20" s="2" t="s">
        <v>875</v>
      </c>
    </row>
    <row r="21" spans="1:1" ht="76.150000000000006" thickBot="1">
      <c r="A21" s="2" t="s">
        <v>876</v>
      </c>
    </row>
    <row r="23" spans="1:1" ht="15" thickBot="1"/>
    <row r="24" spans="1:1" ht="97.9" thickBot="1">
      <c r="A24" s="1" t="s">
        <v>877</v>
      </c>
    </row>
    <row r="25" spans="1:1" ht="97.9" thickBot="1">
      <c r="A25" s="2" t="s">
        <v>878</v>
      </c>
    </row>
    <row r="26" spans="1:1" ht="97.9" thickBot="1">
      <c r="A26" s="2" t="s">
        <v>879</v>
      </c>
    </row>
    <row r="28" spans="1:1">
      <c r="A28" t="s">
        <v>880</v>
      </c>
    </row>
    <row r="29" spans="1:1">
      <c r="A29" t="s">
        <v>881</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4.45"/>
  <sheetData>
    <row r="1" spans="2:2">
      <c r="B1" t="s">
        <v>27</v>
      </c>
    </row>
    <row r="2" spans="2:2">
      <c r="B2" t="s">
        <v>28</v>
      </c>
    </row>
    <row r="3" spans="2:2">
      <c r="B3" t="s">
        <v>29</v>
      </c>
    </row>
    <row r="4" spans="2:2" ht="18.75" customHeight="1">
      <c r="B4" t="s">
        <v>30</v>
      </c>
    </row>
    <row r="5" spans="2:2">
      <c r="B5" t="s">
        <v>31</v>
      </c>
    </row>
    <row r="6" spans="2:2">
      <c r="B6" t="s">
        <v>32</v>
      </c>
    </row>
    <row r="7" spans="2:2">
      <c r="B7" t="s">
        <v>33</v>
      </c>
    </row>
    <row r="8" spans="2:2">
      <c r="B8" t="s">
        <v>34</v>
      </c>
    </row>
    <row r="9" spans="2:2">
      <c r="B9" t="s">
        <v>35</v>
      </c>
    </row>
    <row r="10" spans="2:2">
      <c r="B10" t="s">
        <v>36</v>
      </c>
    </row>
    <row r="11" spans="2:2">
      <c r="B11" t="s">
        <v>37</v>
      </c>
    </row>
    <row r="12" spans="2:2">
      <c r="B12" t="s">
        <v>38</v>
      </c>
    </row>
    <row r="13" spans="2:2">
      <c r="B13" t="s">
        <v>39</v>
      </c>
    </row>
    <row r="14" spans="2:2">
      <c r="B14" t="s">
        <v>40</v>
      </c>
    </row>
    <row r="15" spans="2:2">
      <c r="B15" t="s">
        <v>41</v>
      </c>
    </row>
    <row r="16" spans="2:2">
      <c r="B16" t="s">
        <v>42</v>
      </c>
    </row>
    <row r="17" spans="2:2">
      <c r="B17" t="s">
        <v>43</v>
      </c>
    </row>
    <row r="18" spans="2:2">
      <c r="B18" t="s">
        <v>44</v>
      </c>
    </row>
    <row r="19" spans="2:2">
      <c r="B19" t="s">
        <v>45</v>
      </c>
    </row>
    <row r="20" spans="2:2">
      <c r="B20" t="s">
        <v>46</v>
      </c>
    </row>
    <row r="21" spans="2:2">
      <c r="B21" t="s">
        <v>47</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6"/>
  <sheetViews>
    <sheetView tabSelected="1" view="pageBreakPreview" topLeftCell="A19" zoomScaleNormal="100" zoomScaleSheetLayoutView="100" workbookViewId="0">
      <selection activeCell="E21" sqref="E21"/>
    </sheetView>
  </sheetViews>
  <sheetFormatPr defaultRowHeight="14.4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c r="A1" s="345" t="s">
        <v>48</v>
      </c>
      <c r="B1" s="351"/>
      <c r="C1" s="351"/>
      <c r="D1" s="351"/>
      <c r="E1" s="352"/>
      <c r="F1" s="352"/>
      <c r="G1" s="352"/>
      <c r="H1" s="352"/>
      <c r="I1" s="352"/>
      <c r="J1" s="352"/>
      <c r="K1" s="352"/>
      <c r="L1" s="352"/>
      <c r="M1" s="118"/>
      <c r="N1" s="118"/>
    </row>
    <row r="2" spans="1:14" s="107" customFormat="1" ht="30" customHeight="1">
      <c r="A2" s="338" t="s">
        <v>49</v>
      </c>
      <c r="B2" s="338"/>
      <c r="C2" s="338"/>
      <c r="D2" s="338"/>
      <c r="E2" s="39">
        <v>2025</v>
      </c>
      <c r="F2" s="140"/>
      <c r="G2" s="140"/>
      <c r="H2" s="140"/>
      <c r="I2" s="140"/>
      <c r="J2" s="140"/>
      <c r="K2" s="140"/>
      <c r="L2" s="141"/>
    </row>
    <row r="3" spans="1:14" s="107" customFormat="1" ht="30" customHeight="1">
      <c r="A3" s="338" t="s">
        <v>50</v>
      </c>
      <c r="B3" s="338"/>
      <c r="C3" s="338"/>
      <c r="D3" s="338"/>
      <c r="E3" s="346"/>
      <c r="F3" s="346"/>
      <c r="G3" s="346"/>
      <c r="H3" s="346"/>
      <c r="I3" s="346"/>
      <c r="J3" s="346"/>
      <c r="K3" s="346"/>
      <c r="L3" s="346"/>
    </row>
    <row r="4" spans="1:14" s="107" customFormat="1" ht="30" hidden="1" customHeight="1">
      <c r="A4" s="338" t="s">
        <v>51</v>
      </c>
      <c r="B4" s="338"/>
      <c r="C4" s="338"/>
      <c r="D4" s="335"/>
      <c r="E4" s="40"/>
      <c r="F4" s="356"/>
      <c r="G4" s="356"/>
      <c r="H4" s="356"/>
      <c r="I4" s="356"/>
      <c r="J4" s="356"/>
      <c r="K4" s="356"/>
      <c r="L4" s="356"/>
    </row>
    <row r="5" spans="1:14" s="107" customFormat="1" ht="30" customHeight="1">
      <c r="A5" s="335" t="s">
        <v>52</v>
      </c>
      <c r="B5" s="336"/>
      <c r="C5" s="336"/>
      <c r="D5" s="337"/>
      <c r="E5" s="142" t="s">
        <v>7</v>
      </c>
      <c r="F5" s="140"/>
      <c r="G5" s="140"/>
      <c r="H5" s="140"/>
      <c r="I5" s="140"/>
      <c r="J5" s="140"/>
      <c r="K5" s="140"/>
      <c r="L5" s="140"/>
    </row>
    <row r="6" spans="1:14" s="107" customFormat="1" ht="30" customHeight="1">
      <c r="A6" s="338" t="s">
        <v>53</v>
      </c>
      <c r="B6" s="338"/>
      <c r="C6" s="338"/>
      <c r="D6" s="335"/>
      <c r="E6" s="40"/>
      <c r="F6" s="140"/>
      <c r="G6" s="140"/>
      <c r="H6" s="140"/>
      <c r="I6" s="140"/>
      <c r="J6" s="140"/>
      <c r="K6" s="140"/>
      <c r="L6" s="140"/>
    </row>
    <row r="7" spans="1:14" s="107" customFormat="1" ht="30" customHeight="1">
      <c r="A7" s="335" t="s">
        <v>54</v>
      </c>
      <c r="B7" s="336"/>
      <c r="C7" s="336"/>
      <c r="D7" s="337"/>
      <c r="E7" s="40"/>
      <c r="F7" s="140"/>
      <c r="G7" s="140"/>
      <c r="H7" s="140"/>
      <c r="I7" s="140"/>
      <c r="J7" s="140"/>
      <c r="K7" s="140"/>
      <c r="L7" s="140"/>
    </row>
    <row r="8" spans="1:14" s="107" customFormat="1" ht="51.75" hidden="1" customHeight="1">
      <c r="A8" s="338" t="s">
        <v>55</v>
      </c>
      <c r="B8" s="338"/>
      <c r="C8" s="338"/>
      <c r="D8" s="335"/>
      <c r="E8" s="40"/>
      <c r="F8" s="356"/>
      <c r="G8" s="356"/>
      <c r="H8" s="356"/>
      <c r="I8" s="356"/>
      <c r="J8" s="356"/>
      <c r="K8" s="356"/>
      <c r="L8" s="356"/>
    </row>
    <row r="9" spans="1:14" s="107" customFormat="1" ht="51.75" hidden="1" customHeight="1">
      <c r="A9" s="338" t="s">
        <v>56</v>
      </c>
      <c r="B9" s="338"/>
      <c r="C9" s="338"/>
      <c r="D9" s="335"/>
      <c r="E9" s="40"/>
      <c r="F9" s="140"/>
      <c r="G9" s="140"/>
      <c r="H9" s="140"/>
      <c r="I9" s="140"/>
      <c r="J9" s="140"/>
      <c r="K9" s="140"/>
      <c r="L9" s="140"/>
    </row>
    <row r="10" spans="1:14" s="107" customFormat="1" ht="81.75" hidden="1" customHeight="1">
      <c r="A10" s="338" t="s">
        <v>57</v>
      </c>
      <c r="B10" s="338"/>
      <c r="C10" s="338"/>
      <c r="D10" s="335"/>
      <c r="E10" s="40"/>
      <c r="F10" s="356"/>
      <c r="G10" s="356"/>
      <c r="H10" s="356"/>
      <c r="I10" s="356"/>
      <c r="J10" s="356"/>
      <c r="K10" s="356"/>
      <c r="L10" s="356"/>
    </row>
    <row r="11" spans="1:14" s="107" customFormat="1" ht="20.100000000000001" hidden="1" customHeight="1">
      <c r="A11" s="335" t="s">
        <v>58</v>
      </c>
      <c r="B11" s="336"/>
      <c r="C11" s="336"/>
      <c r="D11" s="336"/>
      <c r="E11" s="337"/>
      <c r="F11" s="140"/>
      <c r="G11" s="140"/>
      <c r="H11" s="140"/>
      <c r="I11" s="140"/>
      <c r="J11" s="140"/>
      <c r="K11" s="140"/>
      <c r="L11" s="140"/>
    </row>
    <row r="12" spans="1:14" s="107" customFormat="1" ht="15.6" hidden="1">
      <c r="A12" s="338" t="s">
        <v>59</v>
      </c>
      <c r="B12" s="338"/>
      <c r="C12" s="338"/>
      <c r="D12" s="338"/>
      <c r="E12" s="41">
        <v>1</v>
      </c>
      <c r="F12" s="140"/>
      <c r="G12" s="140"/>
      <c r="H12" s="140"/>
      <c r="I12" s="140"/>
      <c r="J12" s="140"/>
      <c r="K12" s="140"/>
      <c r="L12" s="140"/>
    </row>
    <row r="13" spans="1:14" s="107" customFormat="1" ht="15.6" hidden="1">
      <c r="A13" s="338" t="s">
        <v>60</v>
      </c>
      <c r="B13" s="338"/>
      <c r="C13" s="338"/>
      <c r="D13" s="338"/>
      <c r="E13" s="41">
        <v>2</v>
      </c>
      <c r="F13" s="140"/>
      <c r="G13" s="140"/>
      <c r="H13" s="140"/>
      <c r="I13" s="140"/>
      <c r="J13" s="140"/>
      <c r="K13" s="140"/>
      <c r="L13" s="140"/>
    </row>
    <row r="14" spans="1:14" s="107" customFormat="1" ht="15.6" hidden="1">
      <c r="A14" s="338" t="s">
        <v>61</v>
      </c>
      <c r="B14" s="338"/>
      <c r="C14" s="338"/>
      <c r="D14" s="338"/>
      <c r="E14" s="41">
        <v>3</v>
      </c>
      <c r="F14" s="140"/>
      <c r="G14" s="140"/>
      <c r="H14" s="140"/>
      <c r="I14" s="140"/>
      <c r="J14" s="140"/>
      <c r="K14" s="140"/>
      <c r="L14" s="140"/>
    </row>
    <row r="15" spans="1:14" s="107" customFormat="1" ht="15.6" hidden="1">
      <c r="A15" s="338" t="s">
        <v>62</v>
      </c>
      <c r="B15" s="338"/>
      <c r="C15" s="338"/>
      <c r="D15" s="338"/>
      <c r="E15" s="42">
        <f>SUM(E13:E14)</f>
        <v>5</v>
      </c>
      <c r="F15" s="140"/>
      <c r="G15" s="140"/>
      <c r="H15" s="140"/>
      <c r="I15" s="140"/>
      <c r="J15" s="140"/>
      <c r="K15" s="140"/>
      <c r="L15" s="140"/>
    </row>
    <row r="16" spans="1:14" ht="30" customHeight="1">
      <c r="A16" s="353" t="s">
        <v>63</v>
      </c>
      <c r="B16" s="354"/>
      <c r="C16" s="354"/>
      <c r="D16" s="354"/>
      <c r="E16" s="354"/>
      <c r="F16" s="354"/>
      <c r="G16" s="354"/>
      <c r="H16" s="354"/>
      <c r="I16" s="354"/>
      <c r="J16" s="354"/>
      <c r="K16" s="354"/>
      <c r="L16" s="355"/>
      <c r="M16" s="118"/>
      <c r="N16" s="118"/>
    </row>
    <row r="17" spans="1:12" s="107" customFormat="1" ht="150" customHeight="1">
      <c r="A17" s="338" t="s">
        <v>64</v>
      </c>
      <c r="B17" s="338"/>
      <c r="C17" s="338"/>
      <c r="D17" s="338"/>
      <c r="E17" s="342"/>
      <c r="F17" s="342"/>
      <c r="G17" s="342"/>
      <c r="H17" s="342"/>
      <c r="I17" s="342"/>
      <c r="J17" s="342"/>
      <c r="K17" s="342"/>
      <c r="L17" s="342"/>
    </row>
    <row r="18" spans="1:12" s="107" customFormat="1" ht="150" customHeight="1">
      <c r="A18" s="338" t="s">
        <v>65</v>
      </c>
      <c r="B18" s="338"/>
      <c r="C18" s="338"/>
      <c r="D18" s="338"/>
      <c r="E18" s="342"/>
      <c r="F18" s="342"/>
      <c r="G18" s="342"/>
      <c r="H18" s="342"/>
      <c r="I18" s="342"/>
      <c r="J18" s="342"/>
      <c r="K18" s="342"/>
      <c r="L18" s="342"/>
    </row>
    <row r="19" spans="1:12" s="107" customFormat="1" ht="150" customHeight="1">
      <c r="A19" s="343" t="s">
        <v>66</v>
      </c>
      <c r="B19" s="343"/>
      <c r="C19" s="343"/>
      <c r="D19" s="343"/>
      <c r="E19" s="342"/>
      <c r="F19" s="342"/>
      <c r="G19" s="342"/>
      <c r="H19" s="342"/>
      <c r="I19" s="342"/>
      <c r="J19" s="342" t="s">
        <v>67</v>
      </c>
      <c r="K19" s="342"/>
      <c r="L19" s="342"/>
    </row>
    <row r="20" spans="1:12" s="107" customFormat="1" ht="150" customHeight="1">
      <c r="A20" s="338" t="s">
        <v>68</v>
      </c>
      <c r="B20" s="338"/>
      <c r="C20" s="338"/>
      <c r="D20" s="338"/>
      <c r="E20" s="342"/>
      <c r="F20" s="342"/>
      <c r="G20" s="342"/>
      <c r="H20" s="342"/>
      <c r="I20" s="342"/>
      <c r="J20" s="342"/>
      <c r="K20" s="342"/>
      <c r="L20" s="342"/>
    </row>
    <row r="21" spans="1:12" s="107" customFormat="1" ht="51.75" customHeight="1">
      <c r="A21" s="335" t="s">
        <v>69</v>
      </c>
      <c r="B21" s="336"/>
      <c r="C21" s="336"/>
      <c r="D21" s="337"/>
      <c r="E21" s="334"/>
      <c r="F21" s="140"/>
      <c r="G21" s="140"/>
      <c r="H21" s="140"/>
      <c r="I21" s="140"/>
      <c r="J21" s="140"/>
      <c r="K21" s="140"/>
      <c r="L21" s="140"/>
    </row>
    <row r="22" spans="1:12" s="107" customFormat="1" ht="150" customHeight="1">
      <c r="A22" s="338" t="s">
        <v>70</v>
      </c>
      <c r="B22" s="338"/>
      <c r="C22" s="338"/>
      <c r="D22" s="338"/>
      <c r="E22" s="339"/>
      <c r="F22" s="340"/>
      <c r="G22" s="340"/>
      <c r="H22" s="340"/>
      <c r="I22" s="340"/>
      <c r="J22" s="340"/>
      <c r="K22" s="340"/>
      <c r="L22" s="341"/>
    </row>
    <row r="23" spans="1:12" s="107" customFormat="1" ht="150" customHeight="1">
      <c r="A23" s="343" t="s">
        <v>71</v>
      </c>
      <c r="B23" s="343"/>
      <c r="C23" s="343"/>
      <c r="D23" s="343"/>
      <c r="E23" s="339"/>
      <c r="F23" s="340"/>
      <c r="G23" s="340"/>
      <c r="H23" s="340"/>
      <c r="I23" s="341"/>
      <c r="J23" s="222" t="s">
        <v>67</v>
      </c>
      <c r="K23" s="347"/>
      <c r="L23" s="348"/>
    </row>
    <row r="24" spans="1:12" s="107" customFormat="1" ht="138" customHeight="1">
      <c r="A24" s="343" t="s">
        <v>72</v>
      </c>
      <c r="B24" s="343"/>
      <c r="C24" s="343"/>
      <c r="D24" s="343"/>
      <c r="E24" s="339"/>
      <c r="F24" s="340"/>
      <c r="G24" s="340"/>
      <c r="H24" s="340"/>
      <c r="I24" s="340"/>
      <c r="J24" s="340" t="s">
        <v>67</v>
      </c>
      <c r="K24" s="340"/>
      <c r="L24" s="341"/>
    </row>
    <row r="25" spans="1:12" s="107" customFormat="1" ht="201" hidden="1" customHeight="1">
      <c r="A25" s="357" t="s">
        <v>73</v>
      </c>
      <c r="B25" s="357"/>
      <c r="C25" s="357"/>
      <c r="D25" s="357"/>
      <c r="E25" s="342"/>
      <c r="F25" s="342"/>
      <c r="G25" s="342"/>
      <c r="H25" s="342"/>
      <c r="I25" s="342"/>
      <c r="J25" s="342" t="s">
        <v>67</v>
      </c>
      <c r="K25" s="342"/>
      <c r="L25" s="342"/>
    </row>
    <row r="26" spans="1:12" s="107" customFormat="1" ht="201" customHeight="1">
      <c r="A26" s="343" t="s">
        <v>74</v>
      </c>
      <c r="B26" s="343"/>
      <c r="C26" s="343"/>
      <c r="D26" s="343"/>
      <c r="E26" s="339"/>
      <c r="F26" s="340"/>
      <c r="G26" s="340"/>
      <c r="H26" s="340"/>
      <c r="I26" s="340"/>
      <c r="J26" s="340"/>
      <c r="K26" s="340"/>
      <c r="L26" s="341"/>
    </row>
    <row r="27" spans="1:12" s="107" customFormat="1" ht="150" hidden="1" customHeight="1">
      <c r="A27" s="344" t="s">
        <v>75</v>
      </c>
      <c r="B27" s="344"/>
      <c r="C27" s="344"/>
      <c r="D27" s="344"/>
      <c r="E27" s="342"/>
      <c r="F27" s="342"/>
      <c r="G27" s="342"/>
      <c r="H27" s="342"/>
      <c r="I27" s="342"/>
      <c r="J27" s="342" t="s">
        <v>67</v>
      </c>
      <c r="K27" s="342"/>
      <c r="L27" s="342"/>
    </row>
    <row r="28" spans="1:12" s="107" customFormat="1" ht="150" hidden="1" customHeight="1">
      <c r="A28" s="344" t="s">
        <v>76</v>
      </c>
      <c r="B28" s="344"/>
      <c r="C28" s="344"/>
      <c r="D28" s="344"/>
      <c r="E28" s="342"/>
      <c r="F28" s="342"/>
      <c r="G28" s="342"/>
      <c r="H28" s="342"/>
      <c r="I28" s="342"/>
      <c r="J28" s="342"/>
      <c r="K28" s="342"/>
      <c r="L28" s="342"/>
    </row>
    <row r="29" spans="1:12" s="107" customFormat="1" ht="193.5" hidden="1" customHeight="1">
      <c r="A29" s="344" t="s">
        <v>77</v>
      </c>
      <c r="B29" s="344"/>
      <c r="C29" s="344"/>
      <c r="D29" s="344"/>
      <c r="E29" s="342"/>
      <c r="F29" s="342"/>
      <c r="G29" s="342"/>
      <c r="H29" s="342"/>
      <c r="I29" s="342"/>
      <c r="J29" s="342"/>
      <c r="K29" s="342"/>
      <c r="L29" s="342"/>
    </row>
    <row r="30" spans="1:12" s="107" customFormat="1" ht="150" hidden="1" customHeight="1">
      <c r="A30" s="344" t="s">
        <v>78</v>
      </c>
      <c r="B30" s="344"/>
      <c r="C30" s="344"/>
      <c r="D30" s="344"/>
      <c r="E30" s="342"/>
      <c r="F30" s="342"/>
      <c r="G30" s="342"/>
      <c r="H30" s="342"/>
      <c r="I30" s="342"/>
      <c r="J30" s="342"/>
      <c r="K30" s="342"/>
      <c r="L30" s="342"/>
    </row>
    <row r="31" spans="1:12" s="107" customFormat="1" ht="150" hidden="1" customHeight="1">
      <c r="A31" s="344" t="s">
        <v>79</v>
      </c>
      <c r="B31" s="344"/>
      <c r="C31" s="344"/>
      <c r="D31" s="344"/>
      <c r="E31" s="342"/>
      <c r="F31" s="342"/>
      <c r="G31" s="342"/>
      <c r="H31" s="342"/>
      <c r="I31" s="342"/>
      <c r="J31" s="342"/>
      <c r="K31" s="342"/>
      <c r="L31" s="342"/>
    </row>
    <row r="32" spans="1:12" s="107" customFormat="1" ht="138" hidden="1" customHeight="1">
      <c r="A32" s="338" t="s">
        <v>80</v>
      </c>
      <c r="B32" s="338"/>
      <c r="C32" s="338"/>
      <c r="D32" s="338"/>
      <c r="E32" s="346"/>
      <c r="F32" s="346"/>
      <c r="G32" s="346"/>
      <c r="H32" s="346"/>
      <c r="I32" s="346"/>
      <c r="J32" s="346"/>
      <c r="K32" s="346"/>
      <c r="L32" s="346"/>
    </row>
    <row r="33" spans="1:12" s="107" customFormat="1" ht="150" customHeight="1">
      <c r="A33" s="338" t="s">
        <v>81</v>
      </c>
      <c r="B33" s="338"/>
      <c r="C33" s="338"/>
      <c r="D33" s="338"/>
      <c r="E33" s="339"/>
      <c r="F33" s="340"/>
      <c r="G33" s="340"/>
      <c r="H33" s="340"/>
      <c r="I33" s="341"/>
      <c r="J33" s="222" t="s">
        <v>67</v>
      </c>
      <c r="K33" s="347"/>
      <c r="L33" s="348"/>
    </row>
    <row r="34" spans="1:12" ht="30" customHeight="1">
      <c r="A34" s="345" t="s">
        <v>82</v>
      </c>
      <c r="B34" s="345"/>
      <c r="C34" s="345"/>
      <c r="D34" s="345"/>
      <c r="E34" s="597"/>
      <c r="F34" s="597"/>
      <c r="G34" s="597"/>
      <c r="H34" s="597"/>
      <c r="I34" s="597"/>
      <c r="J34" s="597"/>
      <c r="K34" s="597"/>
      <c r="L34" s="597"/>
    </row>
    <row r="35" spans="1:12" ht="147" customHeight="1">
      <c r="A35" s="338" t="s">
        <v>83</v>
      </c>
      <c r="B35" s="338"/>
      <c r="C35" s="338"/>
      <c r="D35" s="338"/>
      <c r="E35" s="342"/>
      <c r="F35" s="342"/>
      <c r="G35" s="342"/>
      <c r="H35" s="342"/>
      <c r="I35" s="342"/>
      <c r="J35" s="342"/>
      <c r="K35" s="342"/>
      <c r="L35" s="342"/>
    </row>
    <row r="36" spans="1:12" s="107" customFormat="1" ht="154.5" customHeight="1">
      <c r="A36" s="338" t="s">
        <v>84</v>
      </c>
      <c r="B36" s="338"/>
      <c r="C36" s="338"/>
      <c r="D36" s="338"/>
      <c r="E36" s="342"/>
      <c r="F36" s="342"/>
      <c r="G36" s="342"/>
      <c r="H36" s="342"/>
      <c r="I36" s="342"/>
      <c r="J36" s="342"/>
      <c r="K36" s="342"/>
      <c r="L36" s="342"/>
    </row>
    <row r="37" spans="1:12" s="107" customFormat="1" ht="243.75" customHeight="1">
      <c r="A37" s="366" t="s">
        <v>85</v>
      </c>
      <c r="B37" s="366"/>
      <c r="C37" s="366"/>
      <c r="D37" s="366"/>
      <c r="E37" s="367" t="s">
        <v>86</v>
      </c>
      <c r="F37" s="368"/>
      <c r="G37" s="368"/>
      <c r="H37" s="368"/>
      <c r="I37" s="368"/>
      <c r="J37" s="222" t="s">
        <v>67</v>
      </c>
      <c r="K37" s="347"/>
      <c r="L37" s="348"/>
    </row>
    <row r="38" spans="1:12" s="107" customFormat="1" ht="69.75" hidden="1" customHeight="1">
      <c r="A38" s="335" t="s">
        <v>87</v>
      </c>
      <c r="B38" s="336"/>
      <c r="C38" s="337"/>
      <c r="D38" s="157" t="s">
        <v>88</v>
      </c>
      <c r="E38" s="157" t="s">
        <v>89</v>
      </c>
      <c r="F38" s="157" t="s">
        <v>90</v>
      </c>
      <c r="G38" s="157" t="s">
        <v>91</v>
      </c>
      <c r="H38" s="157" t="s">
        <v>92</v>
      </c>
      <c r="I38" s="157" t="s">
        <v>93</v>
      </c>
      <c r="J38" s="157" t="s">
        <v>94</v>
      </c>
      <c r="K38" s="369" t="s">
        <v>95</v>
      </c>
      <c r="L38" s="370"/>
    </row>
    <row r="39" spans="1:12" s="107" customFormat="1" ht="20.100000000000001" hidden="1" customHeight="1">
      <c r="A39" s="158">
        <v>1</v>
      </c>
      <c r="B39" s="349" t="s">
        <v>96</v>
      </c>
      <c r="C39" s="350"/>
      <c r="D39" s="154" t="s">
        <v>97</v>
      </c>
      <c r="E39" s="155">
        <v>2.2000000000000002</v>
      </c>
      <c r="F39" s="155">
        <v>9700</v>
      </c>
      <c r="G39" s="156">
        <v>0.2</v>
      </c>
      <c r="H39" s="156">
        <v>0.2</v>
      </c>
      <c r="I39" s="156">
        <v>1</v>
      </c>
      <c r="J39" s="155">
        <f>+E39*F39</f>
        <v>21340</v>
      </c>
      <c r="K39" s="363">
        <v>1</v>
      </c>
      <c r="L39" s="364"/>
    </row>
    <row r="40" spans="1:12" s="107" customFormat="1" ht="20.100000000000001" hidden="1" customHeight="1">
      <c r="A40" s="158">
        <v>2</v>
      </c>
      <c r="B40" s="349" t="s">
        <v>98</v>
      </c>
      <c r="C40" s="350"/>
      <c r="D40" s="154" t="s">
        <v>99</v>
      </c>
      <c r="E40" s="155">
        <v>2.2000000000000002</v>
      </c>
      <c r="F40" s="155">
        <v>1144</v>
      </c>
      <c r="G40" s="156">
        <v>0.2</v>
      </c>
      <c r="H40" s="156">
        <v>0.2</v>
      </c>
      <c r="I40" s="156">
        <v>1</v>
      </c>
      <c r="J40" s="155">
        <f t="shared" ref="J40:J53" si="0">+E40*F40</f>
        <v>2516.8000000000002</v>
      </c>
      <c r="K40" s="363">
        <v>1</v>
      </c>
      <c r="L40" s="364"/>
    </row>
    <row r="41" spans="1:12" s="107" customFormat="1" ht="20.100000000000001" hidden="1" customHeight="1">
      <c r="A41" s="158">
        <v>3</v>
      </c>
      <c r="B41" s="349" t="s">
        <v>100</v>
      </c>
      <c r="C41" s="350"/>
      <c r="D41" s="154" t="s">
        <v>101</v>
      </c>
      <c r="E41" s="155">
        <v>1.45</v>
      </c>
      <c r="F41" s="155">
        <v>40</v>
      </c>
      <c r="G41" s="156">
        <v>0.2</v>
      </c>
      <c r="H41" s="156">
        <v>0.2</v>
      </c>
      <c r="I41" s="156">
        <v>1</v>
      </c>
      <c r="J41" s="155">
        <f t="shared" si="0"/>
        <v>58</v>
      </c>
      <c r="K41" s="363">
        <v>1</v>
      </c>
      <c r="L41" s="364"/>
    </row>
    <row r="42" spans="1:12" s="107" customFormat="1" ht="20.100000000000001" hidden="1" customHeight="1">
      <c r="A42" s="158">
        <v>4</v>
      </c>
      <c r="B42" s="349" t="s">
        <v>102</v>
      </c>
      <c r="C42" s="350"/>
      <c r="D42" s="154" t="s">
        <v>103</v>
      </c>
      <c r="E42" s="155">
        <v>1.45</v>
      </c>
      <c r="F42" s="155">
        <v>140</v>
      </c>
      <c r="G42" s="156">
        <v>0.2</v>
      </c>
      <c r="H42" s="156">
        <v>0.2</v>
      </c>
      <c r="I42" s="156">
        <v>1</v>
      </c>
      <c r="J42" s="155">
        <f t="shared" si="0"/>
        <v>203</v>
      </c>
      <c r="K42" s="363">
        <v>1</v>
      </c>
      <c r="L42" s="364"/>
    </row>
    <row r="43" spans="1:12" s="107" customFormat="1" ht="20.100000000000001" hidden="1" customHeight="1">
      <c r="A43" s="158">
        <v>5</v>
      </c>
      <c r="B43" s="349" t="s">
        <v>100</v>
      </c>
      <c r="C43" s="350"/>
      <c r="D43" s="154" t="s">
        <v>104</v>
      </c>
      <c r="E43" s="155">
        <v>1.45</v>
      </c>
      <c r="F43" s="155">
        <v>150</v>
      </c>
      <c r="G43" s="156">
        <v>0.2</v>
      </c>
      <c r="H43" s="156">
        <v>0.2</v>
      </c>
      <c r="I43" s="156">
        <v>1</v>
      </c>
      <c r="J43" s="155">
        <f t="shared" si="0"/>
        <v>217.5</v>
      </c>
      <c r="K43" s="363">
        <v>1</v>
      </c>
      <c r="L43" s="364"/>
    </row>
    <row r="44" spans="1:12" s="107" customFormat="1" ht="20.100000000000001" hidden="1" customHeight="1">
      <c r="A44" s="158">
        <v>6</v>
      </c>
      <c r="B44" s="349" t="s">
        <v>102</v>
      </c>
      <c r="C44" s="350"/>
      <c r="D44" s="154" t="s">
        <v>105</v>
      </c>
      <c r="E44" s="155">
        <v>1.45</v>
      </c>
      <c r="F44" s="155">
        <v>160</v>
      </c>
      <c r="G44" s="156">
        <v>0.2</v>
      </c>
      <c r="H44" s="156">
        <v>0.2</v>
      </c>
      <c r="I44" s="156">
        <v>1</v>
      </c>
      <c r="J44" s="155">
        <f t="shared" si="0"/>
        <v>232</v>
      </c>
      <c r="K44" s="363">
        <v>1</v>
      </c>
      <c r="L44" s="364"/>
    </row>
    <row r="45" spans="1:12" s="107" customFormat="1" ht="20.100000000000001" hidden="1" customHeight="1">
      <c r="A45" s="158">
        <v>7</v>
      </c>
      <c r="B45" s="349" t="s">
        <v>100</v>
      </c>
      <c r="C45" s="350"/>
      <c r="D45" s="154" t="s">
        <v>106</v>
      </c>
      <c r="E45" s="155">
        <v>1.45</v>
      </c>
      <c r="F45" s="155">
        <v>170</v>
      </c>
      <c r="G45" s="156">
        <v>0.2</v>
      </c>
      <c r="H45" s="156">
        <v>0.2</v>
      </c>
      <c r="I45" s="156">
        <v>1</v>
      </c>
      <c r="J45" s="155">
        <f t="shared" si="0"/>
        <v>246.5</v>
      </c>
      <c r="K45" s="363">
        <v>1</v>
      </c>
      <c r="L45" s="364"/>
    </row>
    <row r="46" spans="1:12" s="107" customFormat="1" ht="20.100000000000001" hidden="1" customHeight="1">
      <c r="A46" s="158">
        <v>8</v>
      </c>
      <c r="B46" s="349" t="s">
        <v>102</v>
      </c>
      <c r="C46" s="350"/>
      <c r="D46" s="154" t="s">
        <v>107</v>
      </c>
      <c r="E46" s="155">
        <v>1.45</v>
      </c>
      <c r="F46" s="155">
        <v>180</v>
      </c>
      <c r="G46" s="156">
        <v>0.2</v>
      </c>
      <c r="H46" s="156">
        <v>0.2</v>
      </c>
      <c r="I46" s="156">
        <v>1</v>
      </c>
      <c r="J46" s="155">
        <f t="shared" si="0"/>
        <v>261</v>
      </c>
      <c r="K46" s="363">
        <v>1</v>
      </c>
      <c r="L46" s="364"/>
    </row>
    <row r="47" spans="1:12" s="107" customFormat="1" ht="20.100000000000001" hidden="1" customHeight="1">
      <c r="A47" s="158">
        <v>9</v>
      </c>
      <c r="B47" s="349" t="s">
        <v>100</v>
      </c>
      <c r="C47" s="350"/>
      <c r="D47" s="154" t="s">
        <v>108</v>
      </c>
      <c r="E47" s="155">
        <v>1.45</v>
      </c>
      <c r="F47" s="155">
        <v>190</v>
      </c>
      <c r="G47" s="156">
        <v>0.2</v>
      </c>
      <c r="H47" s="156">
        <v>0.2</v>
      </c>
      <c r="I47" s="156">
        <v>1</v>
      </c>
      <c r="J47" s="155">
        <f t="shared" si="0"/>
        <v>275.5</v>
      </c>
      <c r="K47" s="363">
        <v>1</v>
      </c>
      <c r="L47" s="364"/>
    </row>
    <row r="48" spans="1:12" s="107" customFormat="1" ht="20.100000000000001" hidden="1" customHeight="1">
      <c r="A48" s="158">
        <v>10</v>
      </c>
      <c r="B48" s="349" t="s">
        <v>102</v>
      </c>
      <c r="C48" s="350"/>
      <c r="D48" s="154" t="s">
        <v>109</v>
      </c>
      <c r="E48" s="155">
        <v>1.45</v>
      </c>
      <c r="F48" s="155">
        <v>200</v>
      </c>
      <c r="G48" s="156">
        <v>0.2</v>
      </c>
      <c r="H48" s="156">
        <v>0.2</v>
      </c>
      <c r="I48" s="156">
        <v>1</v>
      </c>
      <c r="J48" s="155">
        <f t="shared" si="0"/>
        <v>290</v>
      </c>
      <c r="K48" s="363">
        <v>1</v>
      </c>
      <c r="L48" s="364"/>
    </row>
    <row r="49" spans="1:12" s="107" customFormat="1" ht="20.100000000000001" hidden="1" customHeight="1">
      <c r="A49" s="158">
        <v>11</v>
      </c>
      <c r="B49" s="349" t="s">
        <v>100</v>
      </c>
      <c r="C49" s="350"/>
      <c r="D49" s="154" t="s">
        <v>110</v>
      </c>
      <c r="E49" s="155">
        <v>1.45</v>
      </c>
      <c r="F49" s="155">
        <v>210</v>
      </c>
      <c r="G49" s="156">
        <v>0.2</v>
      </c>
      <c r="H49" s="156">
        <v>0.2</v>
      </c>
      <c r="I49" s="156">
        <v>1</v>
      </c>
      <c r="J49" s="155">
        <f t="shared" si="0"/>
        <v>304.5</v>
      </c>
      <c r="K49" s="363">
        <v>1</v>
      </c>
      <c r="L49" s="364"/>
    </row>
    <row r="50" spans="1:12" s="107" customFormat="1" ht="20.100000000000001" hidden="1" customHeight="1">
      <c r="A50" s="158">
        <v>12</v>
      </c>
      <c r="B50" s="349" t="s">
        <v>102</v>
      </c>
      <c r="C50" s="350"/>
      <c r="D50" s="154" t="s">
        <v>111</v>
      </c>
      <c r="E50" s="155">
        <v>1.45</v>
      </c>
      <c r="F50" s="155">
        <v>220</v>
      </c>
      <c r="G50" s="156">
        <v>0.2</v>
      </c>
      <c r="H50" s="156">
        <v>0.2</v>
      </c>
      <c r="I50" s="156">
        <v>1</v>
      </c>
      <c r="J50" s="155">
        <f t="shared" si="0"/>
        <v>319</v>
      </c>
      <c r="K50" s="363">
        <v>1</v>
      </c>
      <c r="L50" s="364"/>
    </row>
    <row r="51" spans="1:12" s="107" customFormat="1" ht="20.100000000000001" hidden="1" customHeight="1">
      <c r="A51" s="158">
        <v>13</v>
      </c>
      <c r="B51" s="349" t="s">
        <v>100</v>
      </c>
      <c r="C51" s="350"/>
      <c r="D51" s="154" t="s">
        <v>112</v>
      </c>
      <c r="E51" s="155">
        <v>1.45</v>
      </c>
      <c r="F51" s="155">
        <v>230</v>
      </c>
      <c r="G51" s="156">
        <v>0.2</v>
      </c>
      <c r="H51" s="156">
        <v>0.2</v>
      </c>
      <c r="I51" s="156">
        <v>1</v>
      </c>
      <c r="J51" s="155">
        <f t="shared" si="0"/>
        <v>333.5</v>
      </c>
      <c r="K51" s="363">
        <v>1</v>
      </c>
      <c r="L51" s="364"/>
    </row>
    <row r="52" spans="1:12" s="107" customFormat="1" ht="20.100000000000001" hidden="1" customHeight="1">
      <c r="A52" s="158">
        <v>14</v>
      </c>
      <c r="B52" s="349" t="s">
        <v>102</v>
      </c>
      <c r="C52" s="350"/>
      <c r="D52" s="154" t="s">
        <v>113</v>
      </c>
      <c r="E52" s="155">
        <v>1.45</v>
      </c>
      <c r="F52" s="155">
        <v>240</v>
      </c>
      <c r="G52" s="156">
        <v>0.2</v>
      </c>
      <c r="H52" s="156">
        <v>0.2</v>
      </c>
      <c r="I52" s="156">
        <v>1</v>
      </c>
      <c r="J52" s="155">
        <f t="shared" si="0"/>
        <v>348</v>
      </c>
      <c r="K52" s="363">
        <v>1</v>
      </c>
      <c r="L52" s="364"/>
    </row>
    <row r="53" spans="1:12" s="107" customFormat="1" ht="20.100000000000001" hidden="1" customHeight="1">
      <c r="A53" s="158">
        <v>15</v>
      </c>
      <c r="B53" s="349" t="s">
        <v>102</v>
      </c>
      <c r="C53" s="350"/>
      <c r="D53" s="154" t="s">
        <v>114</v>
      </c>
      <c r="E53" s="155">
        <v>1.45</v>
      </c>
      <c r="F53" s="155">
        <v>250</v>
      </c>
      <c r="G53" s="156">
        <v>0.2</v>
      </c>
      <c r="H53" s="156">
        <v>0.2</v>
      </c>
      <c r="I53" s="156">
        <v>1</v>
      </c>
      <c r="J53" s="155">
        <f t="shared" si="0"/>
        <v>362.5</v>
      </c>
      <c r="K53" s="363">
        <v>1</v>
      </c>
      <c r="L53" s="364"/>
    </row>
    <row r="54" spans="1:12" s="107" customFormat="1" ht="20.100000000000001" hidden="1" customHeight="1">
      <c r="A54" s="365" t="s">
        <v>115</v>
      </c>
      <c r="B54" s="365"/>
      <c r="C54" s="365"/>
      <c r="D54" s="365"/>
      <c r="E54" s="365"/>
      <c r="F54" s="365"/>
      <c r="G54" s="365"/>
      <c r="H54" s="365"/>
      <c r="I54" s="365"/>
      <c r="J54" s="159">
        <f>SUM(J39:J53)</f>
        <v>27307.8</v>
      </c>
      <c r="K54" s="361"/>
      <c r="L54" s="362"/>
    </row>
    <row r="55" spans="1:12" s="107" customFormat="1" ht="20.100000000000001" hidden="1" customHeight="1">
      <c r="A55" s="358" t="s">
        <v>116</v>
      </c>
      <c r="B55" s="359"/>
      <c r="C55" s="359"/>
      <c r="D55" s="360"/>
      <c r="E55" s="155">
        <v>1.42</v>
      </c>
      <c r="F55" s="361"/>
      <c r="G55" s="362"/>
      <c r="H55" s="362"/>
      <c r="I55" s="362"/>
      <c r="J55" s="362"/>
      <c r="K55" s="362"/>
      <c r="L55" s="362"/>
    </row>
    <row r="56" spans="1:12" s="107" customFormat="1" ht="17.25" hidden="1" customHeight="1">
      <c r="A56" s="358" t="s">
        <v>117</v>
      </c>
      <c r="B56" s="359"/>
      <c r="C56" s="359"/>
      <c r="D56" s="360"/>
      <c r="E56" s="155">
        <v>1.55</v>
      </c>
      <c r="F56" s="361"/>
      <c r="G56" s="362"/>
      <c r="H56" s="362"/>
      <c r="I56" s="362"/>
      <c r="J56" s="362"/>
      <c r="K56" s="362"/>
      <c r="L56" s="362"/>
    </row>
  </sheetData>
  <sheetProtection algorithmName="SHA-512" hashValue="TuYFoQAQXopO/+cwsi/4u89dPDu6VVxFiif3v4MBu76Ks6kGOjdq0mde7hgUOKmzfcQnODqM2W/Iv7ldeOEs+g==" saltValue="BJVJUjegczG59+jRfGSCgA==" spinCount="100000" sheet="1" formatRows="0" selectLockedCells="1"/>
  <mergeCells count="101">
    <mergeCell ref="K37:L37"/>
    <mergeCell ref="E23:I23"/>
    <mergeCell ref="K23:L23"/>
    <mergeCell ref="E19:L19"/>
    <mergeCell ref="A54:I54"/>
    <mergeCell ref="K54:L54"/>
    <mergeCell ref="K39:L39"/>
    <mergeCell ref="K40:L40"/>
    <mergeCell ref="K41:L41"/>
    <mergeCell ref="K42:L42"/>
    <mergeCell ref="K43:L43"/>
    <mergeCell ref="K44:L44"/>
    <mergeCell ref="K45:L45"/>
    <mergeCell ref="B47:C47"/>
    <mergeCell ref="B48:C48"/>
    <mergeCell ref="B49:C49"/>
    <mergeCell ref="B44:C44"/>
    <mergeCell ref="B45:C45"/>
    <mergeCell ref="A37:D37"/>
    <mergeCell ref="E37:I37"/>
    <mergeCell ref="A38:C38"/>
    <mergeCell ref="B43:C43"/>
    <mergeCell ref="K38:L38"/>
    <mergeCell ref="B39:C39"/>
    <mergeCell ref="A55:D55"/>
    <mergeCell ref="F55:L55"/>
    <mergeCell ref="A56:D56"/>
    <mergeCell ref="F56:L56"/>
    <mergeCell ref="K46:L46"/>
    <mergeCell ref="K47:L47"/>
    <mergeCell ref="K48:L48"/>
    <mergeCell ref="K49:L49"/>
    <mergeCell ref="K50:L50"/>
    <mergeCell ref="K51:L51"/>
    <mergeCell ref="K52:L52"/>
    <mergeCell ref="K53:L53"/>
    <mergeCell ref="B51:C51"/>
    <mergeCell ref="B52:C52"/>
    <mergeCell ref="B53:C53"/>
    <mergeCell ref="B46:C46"/>
    <mergeCell ref="B50:C50"/>
    <mergeCell ref="B40:C40"/>
    <mergeCell ref="B41:C41"/>
    <mergeCell ref="B42:C42"/>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A36:D36"/>
    <mergeCell ref="E36:L36"/>
    <mergeCell ref="A25:D25"/>
    <mergeCell ref="E28:L28"/>
    <mergeCell ref="A28:D28"/>
    <mergeCell ref="A31:D31"/>
    <mergeCell ref="E31:L31"/>
    <mergeCell ref="A34:L34"/>
    <mergeCell ref="A32:D32"/>
    <mergeCell ref="E32:L32"/>
    <mergeCell ref="A33:D33"/>
    <mergeCell ref="E33:I33"/>
    <mergeCell ref="K33:L33"/>
    <mergeCell ref="A35:D35"/>
    <mergeCell ref="E35:L35"/>
    <mergeCell ref="A23:D23"/>
    <mergeCell ref="E29:L29"/>
    <mergeCell ref="A29:D29"/>
    <mergeCell ref="A30:D30"/>
    <mergeCell ref="E30:L30"/>
    <mergeCell ref="A27:D27"/>
    <mergeCell ref="A24:D24"/>
    <mergeCell ref="E24:L24"/>
    <mergeCell ref="E27:L27"/>
    <mergeCell ref="E25:L25"/>
    <mergeCell ref="A26:D26"/>
    <mergeCell ref="E26:L26"/>
    <mergeCell ref="A7:D7"/>
    <mergeCell ref="A22:D22"/>
    <mergeCell ref="E22:L22"/>
    <mergeCell ref="A18:D18"/>
    <mergeCell ref="E18:L18"/>
    <mergeCell ref="A19:D19"/>
    <mergeCell ref="A11:E11"/>
    <mergeCell ref="A20:D20"/>
    <mergeCell ref="A12:D12"/>
    <mergeCell ref="A13:D13"/>
    <mergeCell ref="A14:D14"/>
    <mergeCell ref="A15:D15"/>
    <mergeCell ref="A17:D17"/>
    <mergeCell ref="A21:D21"/>
  </mergeCells>
  <phoneticPr fontId="47" type="noConversion"/>
  <dataValidations count="4">
    <dataValidation allowBlank="1" showInputMessage="1" showErrorMessage="1" prompt="npr. 1,45 EUR/m2" sqref="E39:E53 E55:E56" xr:uid="{6DA3D83D-B5B7-462E-A7C9-45A36693E03E}"/>
    <dataValidation allowBlank="1" showInputMessage="1" showErrorMessage="1" prompt="Upravičen delež po posamezni parcelni št. do sofinanciranja (%)" sqref="J39:J53"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6:L26" xr:uid="{A6ECB8E4-1DB5-4EA5-9F33-DF5C23E5297B}"/>
    <dataValidation allowBlank="1" showInputMessage="1" showErrorMessage="1" prompt="Vpišite skupno površino vseh kmetijskih in gozdnih zemljišč (v lasti + najemu) v hektarih kot eno številko z decimalno vejico (npr. 80,12)._x000a_Ne vpisujte opisa ali ločenih podatkov po vrstah lastništva." sqref="E21" xr:uid="{3A0646D0-645B-4246-8CAF-07BA66224D95}"/>
  </dataValidations>
  <pageMargins left="0.70866141732283472" right="0.70866141732283472" top="0.74803149606299213" bottom="0.74803149606299213" header="0.31496062992125984" footer="0.31496062992125984"/>
  <pageSetup paperSize="9" scale="63" fitToHeight="0" orientation="portrait" r:id="rId1"/>
  <headerFooter>
    <oddFooter>&amp;A</oddFooter>
  </headerFooter>
  <rowBreaks count="2" manualBreakCount="2">
    <brk id="24" max="11" man="1"/>
    <brk id="33" max="1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B39:B53</xm:sqref>
        </x14:dataValidation>
        <x14:dataValidation type="list" allowBlank="1" showInputMessage="1" showErrorMessage="1" prompt="V kolikor prilagate dokazilo, izberite DA, sicer NE." xr:uid="{42CB83A1-34DA-4D38-A705-76B4A5372EED}">
          <x14:formula1>
            <xm:f>ŠIFRANTI!$F$2:$F$3</xm:f>
          </x14:formula1>
          <xm:sqref>K37 K19 K33 K23:K25 K27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A6" sqref="A6"/>
    </sheetView>
  </sheetViews>
  <sheetFormatPr defaultColWidth="14.42578125" defaultRowHeight="14.4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c r="A1" s="393" t="s">
        <v>118</v>
      </c>
      <c r="B1" s="598"/>
      <c r="C1" s="598"/>
      <c r="D1" s="598"/>
      <c r="E1" s="598"/>
      <c r="F1" s="598"/>
      <c r="G1" s="598"/>
      <c r="H1" s="598"/>
      <c r="I1" s="598"/>
      <c r="J1" s="598"/>
      <c r="K1" s="599"/>
    </row>
    <row r="2" spans="1:11" s="107" customFormat="1" ht="51.75" customHeight="1">
      <c r="A2" s="394" t="s">
        <v>119</v>
      </c>
      <c r="B2" s="600"/>
      <c r="C2" s="600"/>
      <c r="D2" s="600"/>
      <c r="E2" s="600"/>
      <c r="F2" s="600"/>
      <c r="G2" s="600"/>
      <c r="H2" s="600"/>
      <c r="I2" s="600"/>
      <c r="J2" s="600"/>
      <c r="K2" s="601"/>
    </row>
    <row r="3" spans="1:11" s="107" customFormat="1" ht="15" customHeight="1">
      <c r="A3" s="395" t="s">
        <v>120</v>
      </c>
      <c r="B3" s="386" t="s">
        <v>121</v>
      </c>
      <c r="C3" s="386" t="s">
        <v>122</v>
      </c>
      <c r="D3" s="386" t="s">
        <v>123</v>
      </c>
      <c r="E3" s="386" t="s">
        <v>124</v>
      </c>
      <c r="F3" s="386" t="s">
        <v>125</v>
      </c>
      <c r="G3" s="386" t="s">
        <v>126</v>
      </c>
      <c r="H3" s="386" t="s">
        <v>127</v>
      </c>
      <c r="I3" s="386" t="s">
        <v>128</v>
      </c>
      <c r="J3" s="386" t="s">
        <v>129</v>
      </c>
      <c r="K3" s="388" t="s">
        <v>130</v>
      </c>
    </row>
    <row r="4" spans="1:11" s="107" customFormat="1" ht="14.25" customHeight="1">
      <c r="A4" s="396"/>
      <c r="B4" s="387"/>
      <c r="C4" s="387"/>
      <c r="D4" s="387"/>
      <c r="E4" s="387"/>
      <c r="F4" s="387"/>
      <c r="G4" s="387"/>
      <c r="H4" s="387"/>
      <c r="I4" s="387"/>
      <c r="J4" s="387"/>
      <c r="K4" s="389"/>
    </row>
    <row r="5" spans="1:11" s="107" customFormat="1" ht="33.75" customHeight="1">
      <c r="A5" s="396"/>
      <c r="B5" s="387"/>
      <c r="C5" s="387"/>
      <c r="D5" s="387"/>
      <c r="E5" s="387"/>
      <c r="F5" s="387"/>
      <c r="G5" s="387"/>
      <c r="H5" s="387"/>
      <c r="I5" s="387"/>
      <c r="J5" s="387"/>
      <c r="K5" s="389"/>
    </row>
    <row r="6" spans="1:11" s="107" customFormat="1" ht="20.100000000000001" customHeight="1">
      <c r="A6" s="21"/>
      <c r="B6" s="22"/>
      <c r="C6" s="22"/>
      <c r="D6" s="22"/>
      <c r="E6" s="23"/>
      <c r="F6" s="24"/>
      <c r="G6" s="24"/>
      <c r="H6" s="24"/>
      <c r="I6" s="22"/>
      <c r="J6" s="25"/>
      <c r="K6" s="26"/>
    </row>
    <row r="7" spans="1:11" s="107" customFormat="1" ht="20.100000000000001" customHeight="1">
      <c r="A7" s="27"/>
      <c r="B7" s="28"/>
      <c r="C7" s="28"/>
      <c r="D7" s="28"/>
      <c r="E7" s="29"/>
      <c r="F7" s="30"/>
      <c r="G7" s="30"/>
      <c r="H7" s="30"/>
      <c r="I7" s="28"/>
      <c r="J7" s="31"/>
      <c r="K7" s="32"/>
    </row>
    <row r="8" spans="1:11" s="107" customFormat="1" ht="20.100000000000001" customHeight="1">
      <c r="A8" s="27"/>
      <c r="B8" s="28"/>
      <c r="C8" s="28"/>
      <c r="D8" s="28"/>
      <c r="E8" s="29"/>
      <c r="F8" s="30"/>
      <c r="G8" s="30"/>
      <c r="H8" s="30"/>
      <c r="I8" s="28"/>
      <c r="J8" s="31"/>
      <c r="K8" s="32"/>
    </row>
    <row r="9" spans="1:11" s="107" customFormat="1" ht="20.100000000000001" customHeight="1">
      <c r="A9" s="27"/>
      <c r="B9" s="28"/>
      <c r="C9" s="28"/>
      <c r="D9" s="28"/>
      <c r="E9" s="29"/>
      <c r="F9" s="30"/>
      <c r="G9" s="30"/>
      <c r="H9" s="30"/>
      <c r="I9" s="28"/>
      <c r="J9" s="31"/>
      <c r="K9" s="32"/>
    </row>
    <row r="10" spans="1:11" s="107" customFormat="1" ht="20.100000000000001" customHeight="1">
      <c r="A10" s="27"/>
      <c r="B10" s="28"/>
      <c r="C10" s="28"/>
      <c r="D10" s="28"/>
      <c r="E10" s="29"/>
      <c r="F10" s="30"/>
      <c r="G10" s="30"/>
      <c r="H10" s="30"/>
      <c r="I10" s="28"/>
      <c r="J10" s="31"/>
      <c r="K10" s="32"/>
    </row>
    <row r="11" spans="1:11" s="107" customFormat="1" ht="20.100000000000001" customHeight="1">
      <c r="A11" s="27"/>
      <c r="B11" s="28"/>
      <c r="C11" s="28"/>
      <c r="D11" s="28"/>
      <c r="E11" s="29"/>
      <c r="F11" s="30"/>
      <c r="G11" s="30"/>
      <c r="H11" s="30"/>
      <c r="I11" s="28"/>
      <c r="J11" s="31"/>
      <c r="K11" s="32"/>
    </row>
    <row r="12" spans="1:11" s="107" customFormat="1" ht="20.100000000000001" customHeight="1">
      <c r="A12" s="27"/>
      <c r="B12" s="28"/>
      <c r="C12" s="28"/>
      <c r="D12" s="28"/>
      <c r="E12" s="29"/>
      <c r="F12" s="30"/>
      <c r="G12" s="30"/>
      <c r="H12" s="30"/>
      <c r="I12" s="28"/>
      <c r="J12" s="31"/>
      <c r="K12" s="32"/>
    </row>
    <row r="13" spans="1:11" s="107" customFormat="1" ht="20.100000000000001" customHeight="1">
      <c r="A13" s="27"/>
      <c r="B13" s="28"/>
      <c r="C13" s="28"/>
      <c r="D13" s="28"/>
      <c r="E13" s="29"/>
      <c r="F13" s="30"/>
      <c r="G13" s="30"/>
      <c r="H13" s="30"/>
      <c r="I13" s="28"/>
      <c r="J13" s="31"/>
      <c r="K13" s="32"/>
    </row>
    <row r="14" spans="1:11" s="107" customFormat="1" ht="20.100000000000001" customHeight="1">
      <c r="A14" s="27"/>
      <c r="B14" s="28"/>
      <c r="C14" s="28"/>
      <c r="D14" s="28"/>
      <c r="E14" s="29"/>
      <c r="F14" s="30"/>
      <c r="G14" s="30"/>
      <c r="H14" s="30"/>
      <c r="I14" s="28"/>
      <c r="J14" s="31"/>
      <c r="K14" s="32"/>
    </row>
    <row r="15" spans="1:11" s="107" customFormat="1" ht="20.100000000000001" customHeight="1">
      <c r="A15" s="27"/>
      <c r="B15" s="28"/>
      <c r="C15" s="28"/>
      <c r="D15" s="28"/>
      <c r="E15" s="29"/>
      <c r="F15" s="30"/>
      <c r="G15" s="30"/>
      <c r="H15" s="30"/>
      <c r="I15" s="28"/>
      <c r="J15" s="31"/>
      <c r="K15" s="32"/>
    </row>
    <row r="16" spans="1:11" s="107" customFormat="1" ht="20.100000000000001" customHeight="1">
      <c r="A16" s="27"/>
      <c r="B16" s="28"/>
      <c r="C16" s="28"/>
      <c r="D16" s="28"/>
      <c r="E16" s="29"/>
      <c r="F16" s="30"/>
      <c r="G16" s="30"/>
      <c r="H16" s="30"/>
      <c r="I16" s="28"/>
      <c r="J16" s="31"/>
      <c r="K16" s="32"/>
    </row>
    <row r="17" spans="1:11" s="107" customFormat="1" ht="20.100000000000001" customHeight="1">
      <c r="A17" s="27"/>
      <c r="B17" s="28"/>
      <c r="C17" s="28"/>
      <c r="D17" s="28"/>
      <c r="E17" s="29"/>
      <c r="F17" s="30"/>
      <c r="G17" s="30"/>
      <c r="H17" s="30"/>
      <c r="I17" s="28"/>
      <c r="J17" s="31"/>
      <c r="K17" s="32"/>
    </row>
    <row r="18" spans="1:11" s="107" customFormat="1" ht="20.100000000000001" customHeight="1">
      <c r="A18" s="27"/>
      <c r="B18" s="28"/>
      <c r="C18" s="28"/>
      <c r="D18" s="28"/>
      <c r="E18" s="29"/>
      <c r="F18" s="30"/>
      <c r="G18" s="30"/>
      <c r="H18" s="30"/>
      <c r="I18" s="28"/>
      <c r="J18" s="31"/>
      <c r="K18" s="32"/>
    </row>
    <row r="19" spans="1:11" s="107" customFormat="1" ht="20.100000000000001" customHeight="1">
      <c r="A19" s="27"/>
      <c r="B19" s="28"/>
      <c r="C19" s="28"/>
      <c r="D19" s="28"/>
      <c r="E19" s="29"/>
      <c r="F19" s="30"/>
      <c r="G19" s="30"/>
      <c r="H19" s="30"/>
      <c r="I19" s="28"/>
      <c r="J19" s="31"/>
      <c r="K19" s="32"/>
    </row>
    <row r="20" spans="1:11" s="107" customFormat="1" ht="20.100000000000001" customHeight="1">
      <c r="A20" s="27"/>
      <c r="B20" s="28"/>
      <c r="C20" s="28"/>
      <c r="D20" s="28"/>
      <c r="E20" s="29"/>
      <c r="F20" s="30"/>
      <c r="G20" s="30"/>
      <c r="H20" s="30"/>
      <c r="I20" s="28"/>
      <c r="J20" s="31"/>
      <c r="K20" s="32"/>
    </row>
    <row r="21" spans="1:11" s="107" customFormat="1" ht="20.100000000000001" customHeight="1">
      <c r="A21" s="27"/>
      <c r="B21" s="28"/>
      <c r="C21" s="28"/>
      <c r="D21" s="28"/>
      <c r="E21" s="29"/>
      <c r="F21" s="30"/>
      <c r="G21" s="30"/>
      <c r="H21" s="30"/>
      <c r="I21" s="28"/>
      <c r="J21" s="31"/>
      <c r="K21" s="32"/>
    </row>
    <row r="22" spans="1:11" s="107" customFormat="1" ht="20.100000000000001" customHeight="1">
      <c r="A22" s="27"/>
      <c r="B22" s="28"/>
      <c r="C22" s="28"/>
      <c r="D22" s="28"/>
      <c r="E22" s="29"/>
      <c r="F22" s="30"/>
      <c r="G22" s="30"/>
      <c r="H22" s="30"/>
      <c r="I22" s="28"/>
      <c r="J22" s="31"/>
      <c r="K22" s="32"/>
    </row>
    <row r="23" spans="1:11" s="107" customFormat="1" ht="20.100000000000001" customHeight="1">
      <c r="A23" s="27"/>
      <c r="B23" s="28"/>
      <c r="C23" s="28"/>
      <c r="D23" s="28"/>
      <c r="E23" s="29"/>
      <c r="F23" s="30"/>
      <c r="G23" s="30"/>
      <c r="H23" s="30"/>
      <c r="I23" s="28"/>
      <c r="J23" s="31"/>
      <c r="K23" s="32"/>
    </row>
    <row r="24" spans="1:11" s="107" customFormat="1" ht="20.100000000000001" customHeight="1">
      <c r="A24" s="27"/>
      <c r="B24" s="28"/>
      <c r="C24" s="28"/>
      <c r="D24" s="28"/>
      <c r="E24" s="29"/>
      <c r="F24" s="30"/>
      <c r="G24" s="30"/>
      <c r="H24" s="30"/>
      <c r="I24" s="28"/>
      <c r="J24" s="31"/>
      <c r="K24" s="32"/>
    </row>
    <row r="25" spans="1:11" s="107" customFormat="1" ht="20.100000000000001" customHeight="1">
      <c r="A25" s="27"/>
      <c r="B25" s="28"/>
      <c r="C25" s="28"/>
      <c r="D25" s="28"/>
      <c r="E25" s="29"/>
      <c r="F25" s="30"/>
      <c r="G25" s="30"/>
      <c r="H25" s="30"/>
      <c r="I25" s="28"/>
      <c r="J25" s="31"/>
      <c r="K25" s="32"/>
    </row>
    <row r="26" spans="1:11" s="107" customFormat="1" ht="20.100000000000001" customHeight="1">
      <c r="A26" s="27"/>
      <c r="B26" s="28"/>
      <c r="C26" s="28"/>
      <c r="D26" s="28"/>
      <c r="E26" s="29"/>
      <c r="F26" s="30"/>
      <c r="G26" s="30"/>
      <c r="H26" s="30"/>
      <c r="I26" s="28"/>
      <c r="J26" s="31"/>
      <c r="K26" s="32"/>
    </row>
    <row r="27" spans="1:11" s="107" customFormat="1" ht="20.100000000000001" customHeight="1">
      <c r="A27" s="27"/>
      <c r="B27" s="28"/>
      <c r="C27" s="28"/>
      <c r="D27" s="28"/>
      <c r="E27" s="29"/>
      <c r="F27" s="30"/>
      <c r="G27" s="30"/>
      <c r="H27" s="30"/>
      <c r="I27" s="28"/>
      <c r="J27" s="31"/>
      <c r="K27" s="32"/>
    </row>
    <row r="28" spans="1:11" s="107" customFormat="1" ht="20.100000000000001" customHeight="1">
      <c r="A28" s="27"/>
      <c r="B28" s="28"/>
      <c r="C28" s="28"/>
      <c r="D28" s="28"/>
      <c r="E28" s="29"/>
      <c r="F28" s="30"/>
      <c r="G28" s="30"/>
      <c r="H28" s="30"/>
      <c r="I28" s="28"/>
      <c r="J28" s="31"/>
      <c r="K28" s="32"/>
    </row>
    <row r="29" spans="1:11" s="107" customFormat="1" ht="20.100000000000001" customHeight="1">
      <c r="A29" s="33"/>
      <c r="B29" s="34"/>
      <c r="C29" s="34"/>
      <c r="D29" s="34"/>
      <c r="E29" s="35"/>
      <c r="F29" s="36"/>
      <c r="G29" s="36"/>
      <c r="H29" s="36"/>
      <c r="I29" s="34"/>
      <c r="J29" s="37"/>
      <c r="K29" s="38"/>
    </row>
    <row r="30" spans="1:11" s="107" customFormat="1" ht="20.100000000000001" customHeight="1">
      <c r="A30" s="390" t="s">
        <v>131</v>
      </c>
      <c r="B30" s="391"/>
      <c r="C30" s="391"/>
      <c r="D30" s="391"/>
      <c r="E30" s="392"/>
      <c r="F30" s="134">
        <f>SUM(F6:F29)</f>
        <v>0</v>
      </c>
      <c r="G30" s="134">
        <f>SUM(G6:G29)</f>
        <v>0</v>
      </c>
      <c r="H30" s="134">
        <f>SUM(H6:H29)</f>
        <v>0</v>
      </c>
      <c r="I30" s="135"/>
      <c r="J30" s="136"/>
      <c r="K30" s="137">
        <f>SUM(K6:K29)</f>
        <v>0</v>
      </c>
    </row>
    <row r="31" spans="1:11" s="107" customFormat="1" ht="20.100000000000001" customHeight="1" thickBot="1">
      <c r="A31" s="380" t="s">
        <v>132</v>
      </c>
      <c r="B31" s="381"/>
      <c r="C31" s="381"/>
      <c r="D31" s="381"/>
      <c r="E31" s="382"/>
      <c r="F31" s="138" t="e">
        <f>K30/H30</f>
        <v>#DIV/0!</v>
      </c>
      <c r="G31" s="383"/>
      <c r="H31" s="384"/>
      <c r="I31" s="384"/>
      <c r="J31" s="384"/>
      <c r="K31" s="385"/>
    </row>
    <row r="32" spans="1:11" s="107" customFormat="1" ht="14.25" customHeight="1"/>
    <row r="33" spans="8:8" ht="14.25" customHeight="1">
      <c r="H33" s="139"/>
    </row>
    <row r="34" spans="8:8" ht="14.25" customHeight="1"/>
    <row r="35" spans="8:8" ht="14.25" customHeight="1"/>
    <row r="36" spans="8:8" ht="14.25" customHeight="1"/>
    <row r="37" spans="8:8" ht="14.25" customHeight="1"/>
    <row r="38" spans="8:8" ht="14.25" customHeight="1"/>
    <row r="39" spans="8:8" ht="14.25" customHeight="1"/>
    <row r="40" spans="8:8" ht="14.25" customHeight="1"/>
    <row r="41" spans="8:8" ht="14.25" customHeight="1"/>
    <row r="42" spans="8:8" ht="14.25" customHeight="1"/>
    <row r="43" spans="8:8" ht="14.25" customHeight="1"/>
    <row r="44" spans="8:8" ht="14.25" customHeight="1"/>
    <row r="45" spans="8:8" ht="14.25" customHeight="1"/>
    <row r="46" spans="8:8" ht="14.25" customHeight="1"/>
    <row r="47" spans="8:8" ht="14.25" customHeight="1"/>
    <row r="48" spans="8: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2ZwdHR9MzD8RzERTWhz08qoq0i+PrzGfZo1i3McOih01D1PnrDx36NkDPIVO6wm6h8Y04WjNV9Jwz+UAFJbh8A==" saltValue="nfaz1XsDrmWHsbUiwTyvWQ=="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bottomRight" activeCell="F4" sqref="F4:F6"/>
      <selection pane="bottomLeft" activeCell="A4" sqref="A4"/>
      <selection pane="topRight" activeCell="F1" sqref="F1"/>
    </sheetView>
  </sheetViews>
  <sheetFormatPr defaultColWidth="9.140625" defaultRowHeight="14.4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c r="A1" s="412" t="s">
        <v>133</v>
      </c>
      <c r="B1" s="413"/>
      <c r="C1" s="413"/>
      <c r="D1" s="413"/>
      <c r="E1" s="413"/>
      <c r="F1" s="413"/>
      <c r="G1" s="413"/>
      <c r="H1" s="413"/>
      <c r="I1" s="413"/>
      <c r="J1" s="413"/>
      <c r="K1" s="413"/>
      <c r="L1" s="413"/>
    </row>
    <row r="2" spans="1:28" s="107" customFormat="1" ht="39" customHeight="1">
      <c r="A2" s="425" t="s">
        <v>134</v>
      </c>
      <c r="B2" s="425"/>
      <c r="C2" s="425"/>
      <c r="D2" s="425"/>
      <c r="E2" s="426"/>
      <c r="F2" s="426"/>
      <c r="G2" s="426"/>
      <c r="H2" s="426"/>
      <c r="I2" s="426"/>
      <c r="J2" s="426"/>
      <c r="K2" s="426"/>
      <c r="L2" s="426"/>
    </row>
    <row r="3" spans="1:28" s="107" customFormat="1" ht="91.5" customHeight="1">
      <c r="A3" s="369" t="s">
        <v>135</v>
      </c>
      <c r="B3" s="409"/>
      <c r="C3" s="409"/>
      <c r="D3" s="409"/>
      <c r="E3" s="370"/>
      <c r="F3" s="13" t="s">
        <v>136</v>
      </c>
      <c r="G3" s="369" t="s">
        <v>137</v>
      </c>
      <c r="H3" s="409"/>
      <c r="I3" s="409"/>
      <c r="J3" s="409"/>
      <c r="K3" s="409"/>
      <c r="L3" s="370"/>
      <c r="M3" s="14"/>
      <c r="N3" s="119"/>
      <c r="O3" s="119"/>
    </row>
    <row r="4" spans="1:28" s="107" customFormat="1" ht="50.1" customHeight="1">
      <c r="A4" s="397" t="s">
        <v>138</v>
      </c>
      <c r="B4" s="398"/>
      <c r="C4" s="398"/>
      <c r="D4" s="398"/>
      <c r="E4" s="399"/>
      <c r="F4" s="414"/>
      <c r="G4" s="416"/>
      <c r="H4" s="417"/>
      <c r="I4" s="417"/>
      <c r="J4" s="417"/>
      <c r="K4" s="417"/>
      <c r="L4" s="418"/>
    </row>
    <row r="5" spans="1:28" s="107" customFormat="1" ht="50.1" customHeight="1">
      <c r="A5" s="400"/>
      <c r="B5" s="401"/>
      <c r="C5" s="401"/>
      <c r="D5" s="401"/>
      <c r="E5" s="402"/>
      <c r="F5" s="427"/>
      <c r="G5" s="419"/>
      <c r="H5" s="420"/>
      <c r="I5" s="420"/>
      <c r="J5" s="420"/>
      <c r="K5" s="420"/>
      <c r="L5" s="421"/>
    </row>
    <row r="6" spans="1:28" s="107" customFormat="1" ht="50.1" customHeight="1">
      <c r="A6" s="403"/>
      <c r="B6" s="404"/>
      <c r="C6" s="404"/>
      <c r="D6" s="404"/>
      <c r="E6" s="405"/>
      <c r="F6" s="415"/>
      <c r="G6" s="422"/>
      <c r="H6" s="423"/>
      <c r="I6" s="423"/>
      <c r="J6" s="423"/>
      <c r="K6" s="423"/>
      <c r="L6" s="424"/>
    </row>
    <row r="7" spans="1:28" s="107" customFormat="1" ht="150" customHeight="1">
      <c r="A7" s="369" t="s">
        <v>139</v>
      </c>
      <c r="B7" s="409"/>
      <c r="C7" s="409"/>
      <c r="D7" s="409"/>
      <c r="E7" s="370"/>
      <c r="F7" s="15"/>
      <c r="G7" s="346"/>
      <c r="H7" s="346"/>
      <c r="I7" s="346"/>
      <c r="J7" s="346"/>
      <c r="K7" s="346"/>
      <c r="L7" s="346"/>
    </row>
    <row r="8" spans="1:28" s="107" customFormat="1" ht="99.95" customHeight="1">
      <c r="A8" s="397" t="s">
        <v>140</v>
      </c>
      <c r="B8" s="398"/>
      <c r="C8" s="398"/>
      <c r="D8" s="398"/>
      <c r="E8" s="399"/>
      <c r="F8" s="414"/>
      <c r="G8" s="416"/>
      <c r="H8" s="417"/>
      <c r="I8" s="417"/>
      <c r="J8" s="417"/>
      <c r="K8" s="417"/>
      <c r="L8" s="418"/>
    </row>
    <row r="9" spans="1:28" s="107" customFormat="1" ht="50.1" customHeight="1">
      <c r="A9" s="403"/>
      <c r="B9" s="404"/>
      <c r="C9" s="404"/>
      <c r="D9" s="404"/>
      <c r="E9" s="405"/>
      <c r="F9" s="415"/>
      <c r="G9" s="422"/>
      <c r="H9" s="423"/>
      <c r="I9" s="423"/>
      <c r="J9" s="423"/>
      <c r="K9" s="423"/>
      <c r="L9" s="424"/>
    </row>
    <row r="10" spans="1:28" s="107" customFormat="1" ht="50.1" customHeight="1">
      <c r="A10" s="397" t="s">
        <v>141</v>
      </c>
      <c r="B10" s="398"/>
      <c r="C10" s="398"/>
      <c r="D10" s="398"/>
      <c r="E10" s="399"/>
      <c r="F10" s="414"/>
      <c r="G10" s="416"/>
      <c r="H10" s="417"/>
      <c r="I10" s="417"/>
      <c r="J10" s="417"/>
      <c r="K10" s="417"/>
      <c r="L10" s="418"/>
    </row>
    <row r="11" spans="1:28" s="107" customFormat="1" ht="50.1" customHeight="1">
      <c r="A11" s="400"/>
      <c r="B11" s="401"/>
      <c r="C11" s="401"/>
      <c r="D11" s="401"/>
      <c r="E11" s="402"/>
      <c r="F11" s="427"/>
      <c r="G11" s="419"/>
      <c r="H11" s="420"/>
      <c r="I11" s="420"/>
      <c r="J11" s="420"/>
      <c r="K11" s="420"/>
      <c r="L11" s="421"/>
    </row>
    <row r="12" spans="1:28" s="107" customFormat="1" ht="50.1" customHeight="1">
      <c r="A12" s="403"/>
      <c r="B12" s="404"/>
      <c r="C12" s="404"/>
      <c r="D12" s="404"/>
      <c r="E12" s="405"/>
      <c r="F12" s="415"/>
      <c r="G12" s="422"/>
      <c r="H12" s="423"/>
      <c r="I12" s="423"/>
      <c r="J12" s="423"/>
      <c r="K12" s="423"/>
      <c r="L12" s="424"/>
    </row>
    <row r="13" spans="1:28" s="107" customFormat="1" ht="150" customHeight="1">
      <c r="A13" s="369" t="s">
        <v>142</v>
      </c>
      <c r="B13" s="409"/>
      <c r="C13" s="409"/>
      <c r="D13" s="409"/>
      <c r="E13" s="370"/>
      <c r="F13" s="15"/>
      <c r="G13" s="346"/>
      <c r="H13" s="346"/>
      <c r="I13" s="346"/>
      <c r="J13" s="346"/>
      <c r="K13" s="346"/>
      <c r="L13" s="346"/>
    </row>
    <row r="14" spans="1:28" s="107" customFormat="1" ht="150" customHeight="1">
      <c r="A14" s="369" t="s">
        <v>143</v>
      </c>
      <c r="B14" s="409"/>
      <c r="C14" s="409"/>
      <c r="D14" s="409"/>
      <c r="E14" s="370"/>
      <c r="F14" s="15"/>
      <c r="G14" s="346"/>
      <c r="H14" s="346"/>
      <c r="I14" s="346"/>
      <c r="J14" s="346"/>
      <c r="K14" s="346"/>
      <c r="L14" s="346"/>
    </row>
    <row r="15" spans="1:28" s="107" customFormat="1" ht="150" customHeight="1">
      <c r="A15" s="369" t="s">
        <v>144</v>
      </c>
      <c r="B15" s="409"/>
      <c r="C15" s="409"/>
      <c r="D15" s="409"/>
      <c r="E15" s="370"/>
      <c r="F15" s="15"/>
      <c r="G15" s="346"/>
      <c r="H15" s="346"/>
      <c r="I15" s="346"/>
      <c r="J15" s="346"/>
      <c r="K15" s="346"/>
      <c r="L15" s="346"/>
    </row>
    <row r="16" spans="1:28" s="107" customFormat="1" ht="150" customHeight="1">
      <c r="A16" s="369" t="s">
        <v>145</v>
      </c>
      <c r="B16" s="409"/>
      <c r="C16" s="409"/>
      <c r="D16" s="409"/>
      <c r="E16" s="370"/>
      <c r="F16" s="15"/>
      <c r="G16" s="346"/>
      <c r="H16" s="346"/>
      <c r="I16" s="346"/>
      <c r="J16" s="346"/>
      <c r="K16" s="346"/>
      <c r="L16" s="346"/>
      <c r="P16" s="120"/>
      <c r="Q16" s="120"/>
      <c r="R16" s="120"/>
      <c r="S16" s="120"/>
      <c r="T16" s="120"/>
      <c r="U16" s="120"/>
      <c r="V16" s="120"/>
      <c r="W16" s="120"/>
      <c r="X16" s="120"/>
      <c r="Y16" s="120"/>
      <c r="Z16" s="120"/>
      <c r="AA16" s="120"/>
      <c r="AB16" s="120"/>
    </row>
    <row r="17" spans="1:28" s="107" customFormat="1" ht="150" customHeight="1">
      <c r="A17" s="361" t="s">
        <v>146</v>
      </c>
      <c r="B17" s="362"/>
      <c r="C17" s="362"/>
      <c r="D17" s="362"/>
      <c r="E17" s="410"/>
      <c r="F17" s="15"/>
      <c r="G17" s="346"/>
      <c r="H17" s="346"/>
      <c r="I17" s="346"/>
      <c r="J17" s="346"/>
      <c r="K17" s="346"/>
      <c r="L17" s="346"/>
      <c r="P17" s="120"/>
      <c r="Q17" s="411"/>
      <c r="R17" s="411"/>
      <c r="S17" s="411"/>
      <c r="T17" s="411"/>
      <c r="U17" s="411"/>
      <c r="V17" s="411"/>
      <c r="W17" s="120"/>
      <c r="X17" s="120"/>
      <c r="Y17" s="120"/>
      <c r="Z17" s="120"/>
      <c r="AA17" s="120"/>
      <c r="AB17" s="120"/>
    </row>
    <row r="18" spans="1:28" s="107" customFormat="1" ht="31.5" customHeight="1">
      <c r="A18" s="406" t="s">
        <v>147</v>
      </c>
      <c r="B18" s="407"/>
      <c r="C18" s="407"/>
      <c r="D18" s="407"/>
      <c r="E18" s="408"/>
      <c r="F18" s="16">
        <f>SUM(F4:F17)</f>
        <v>0</v>
      </c>
      <c r="G18" s="397"/>
      <c r="H18" s="398"/>
      <c r="I18" s="398"/>
      <c r="J18" s="398"/>
      <c r="K18" s="398"/>
      <c r="L18" s="399"/>
      <c r="P18" s="120"/>
      <c r="Q18" s="120"/>
      <c r="R18" s="120"/>
      <c r="S18" s="120"/>
      <c r="T18" s="120"/>
      <c r="U18" s="120"/>
      <c r="V18" s="120"/>
      <c r="W18" s="120"/>
      <c r="X18" s="120"/>
      <c r="Y18" s="120"/>
      <c r="Z18" s="120"/>
      <c r="AA18" s="120"/>
      <c r="AB18" s="120"/>
    </row>
    <row r="19" spans="1:28" s="107" customFormat="1" ht="31.5" customHeight="1">
      <c r="A19" s="406" t="s">
        <v>148</v>
      </c>
      <c r="B19" s="407"/>
      <c r="C19" s="407"/>
      <c r="D19" s="407"/>
      <c r="E19" s="408"/>
      <c r="F19" s="16">
        <f>'STROŠKI PROJEKTA'!D76</f>
        <v>0</v>
      </c>
      <c r="G19" s="428"/>
      <c r="H19" s="429"/>
      <c r="I19" s="429"/>
      <c r="J19" s="429"/>
      <c r="K19" s="429"/>
      <c r="L19" s="430"/>
      <c r="P19" s="120"/>
      <c r="Q19" s="120"/>
      <c r="R19" s="120"/>
      <c r="S19" s="120"/>
      <c r="T19" s="120"/>
      <c r="U19" s="120"/>
      <c r="V19" s="120"/>
      <c r="W19" s="120"/>
      <c r="X19" s="120"/>
      <c r="Y19" s="120"/>
      <c r="Z19" s="120"/>
      <c r="AA19" s="120"/>
      <c r="AB19" s="120"/>
    </row>
    <row r="20" spans="1:28" s="107" customFormat="1" ht="38.25" customHeight="1">
      <c r="A20" s="406" t="s">
        <v>149</v>
      </c>
      <c r="B20" s="407"/>
      <c r="C20" s="407"/>
      <c r="D20" s="407"/>
      <c r="E20" s="408"/>
      <c r="F20" s="17" t="e">
        <f>F18/F19</f>
        <v>#DIV/0!</v>
      </c>
      <c r="G20" s="431"/>
      <c r="H20" s="432"/>
      <c r="I20" s="432"/>
      <c r="J20" s="432"/>
      <c r="K20" s="432"/>
      <c r="L20" s="433"/>
    </row>
    <row r="21" spans="1:28" s="107" customFormat="1"/>
    <row r="22" spans="1:28" s="107" customFormat="1"/>
    <row r="23" spans="1:28" s="107" customFormat="1"/>
    <row r="24" spans="1:28" s="107" customFormat="1"/>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4.4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c r="A1" s="438" t="s">
        <v>150</v>
      </c>
      <c r="B1" s="438"/>
      <c r="C1" s="438"/>
      <c r="D1" s="438"/>
      <c r="E1" s="438"/>
      <c r="F1" s="438"/>
      <c r="G1" s="438"/>
      <c r="H1" s="438"/>
      <c r="I1" s="438"/>
    </row>
    <row r="2" spans="1:9" s="107" customFormat="1" ht="47.25" customHeight="1">
      <c r="A2" s="436" t="s">
        <v>151</v>
      </c>
      <c r="B2" s="436"/>
      <c r="C2" s="436"/>
      <c r="D2" s="437"/>
      <c r="E2" s="437"/>
      <c r="F2" s="437"/>
      <c r="G2" s="437"/>
      <c r="H2" s="437"/>
      <c r="I2" s="437"/>
    </row>
    <row r="3" spans="1:9" s="107" customFormat="1" ht="117.75" customHeight="1">
      <c r="A3" s="369" t="s">
        <v>152</v>
      </c>
      <c r="B3" s="439"/>
      <c r="C3" s="108" t="s">
        <v>153</v>
      </c>
      <c r="D3" s="61" t="s">
        <v>154</v>
      </c>
      <c r="E3" s="109" t="s">
        <v>155</v>
      </c>
      <c r="F3" s="109" t="s">
        <v>156</v>
      </c>
      <c r="G3" s="110" t="s">
        <v>157</v>
      </c>
      <c r="H3" s="111" t="s">
        <v>158</v>
      </c>
      <c r="I3" s="111" t="s">
        <v>159</v>
      </c>
    </row>
    <row r="4" spans="1:9" s="107" customFormat="1" ht="150" customHeight="1">
      <c r="A4" s="112" t="s">
        <v>160</v>
      </c>
      <c r="B4" s="112" t="s">
        <v>161</v>
      </c>
      <c r="C4" s="18"/>
      <c r="D4" s="112" t="s">
        <v>162</v>
      </c>
      <c r="E4" s="19"/>
      <c r="F4" s="19"/>
      <c r="G4" s="113" t="e">
        <f>((F4/E4)-1)</f>
        <v>#DIV/0!</v>
      </c>
      <c r="H4" s="20"/>
      <c r="I4" s="20"/>
    </row>
    <row r="5" spans="1:9" s="107" customFormat="1" ht="150" customHeight="1">
      <c r="A5" s="112" t="s">
        <v>163</v>
      </c>
      <c r="B5" s="112" t="s">
        <v>164</v>
      </c>
      <c r="C5" s="18"/>
      <c r="D5" s="112" t="s">
        <v>165</v>
      </c>
      <c r="E5" s="19"/>
      <c r="F5" s="19"/>
      <c r="G5" s="113" t="e">
        <f t="shared" ref="G5:G8" si="0">((F5/E5)-1)</f>
        <v>#DIV/0!</v>
      </c>
      <c r="H5" s="20"/>
      <c r="I5" s="20"/>
    </row>
    <row r="6" spans="1:9" s="107" customFormat="1" ht="150" customHeight="1">
      <c r="A6" s="434" t="s">
        <v>166</v>
      </c>
      <c r="B6" s="112" t="s">
        <v>167</v>
      </c>
      <c r="C6" s="18"/>
      <c r="D6" s="112" t="s">
        <v>168</v>
      </c>
      <c r="E6" s="19"/>
      <c r="F6" s="19"/>
      <c r="G6" s="113" t="e">
        <f t="shared" si="0"/>
        <v>#DIV/0!</v>
      </c>
      <c r="H6" s="20"/>
      <c r="I6" s="20"/>
    </row>
    <row r="7" spans="1:9" s="107" customFormat="1" ht="150" customHeight="1">
      <c r="A7" s="435"/>
      <c r="B7" s="112" t="s">
        <v>169</v>
      </c>
      <c r="C7" s="18"/>
      <c r="D7" s="112" t="s">
        <v>168</v>
      </c>
      <c r="E7" s="19"/>
      <c r="F7" s="19"/>
      <c r="G7" s="113" t="e">
        <f t="shared" si="0"/>
        <v>#DIV/0!</v>
      </c>
      <c r="H7" s="20"/>
      <c r="I7" s="20"/>
    </row>
    <row r="8" spans="1:9" s="107" customFormat="1" ht="150" customHeight="1">
      <c r="A8" s="112" t="s">
        <v>170</v>
      </c>
      <c r="B8" s="112" t="s">
        <v>171</v>
      </c>
      <c r="C8" s="18"/>
      <c r="D8" s="112" t="s">
        <v>172</v>
      </c>
      <c r="E8" s="19"/>
      <c r="F8" s="19"/>
      <c r="G8" s="113" t="e">
        <f t="shared" si="0"/>
        <v>#DIV/0!</v>
      </c>
      <c r="H8" s="20"/>
      <c r="I8" s="20"/>
    </row>
    <row r="9" spans="1:9" s="107" customFormat="1">
      <c r="A9" s="114"/>
      <c r="B9" s="114"/>
      <c r="C9" s="114"/>
      <c r="G9" s="115"/>
    </row>
    <row r="10" spans="1:9">
      <c r="A10" s="116"/>
      <c r="B10" s="116"/>
      <c r="C10" s="116"/>
    </row>
    <row r="11" spans="1:9">
      <c r="A11" s="116"/>
      <c r="B11" s="116"/>
      <c r="C11" s="116"/>
    </row>
    <row r="12" spans="1:9">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B3" sqref="B3:I3"/>
    </sheetView>
  </sheetViews>
  <sheetFormatPr defaultColWidth="9.140625" defaultRowHeight="14.4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c r="A1" s="438" t="s">
        <v>173</v>
      </c>
      <c r="B1" s="449"/>
      <c r="C1" s="449"/>
      <c r="D1" s="449"/>
      <c r="E1" s="449"/>
      <c r="F1" s="449"/>
      <c r="G1" s="449"/>
      <c r="H1" s="449"/>
      <c r="I1" s="449"/>
    </row>
    <row r="2" spans="1:10" s="122" customFormat="1" ht="20.100000000000001" hidden="1" customHeight="1">
      <c r="A2" s="121" t="s">
        <v>174</v>
      </c>
      <c r="B2" s="452" t="s">
        <v>175</v>
      </c>
      <c r="C2" s="453"/>
      <c r="D2" s="453"/>
      <c r="E2" s="453"/>
      <c r="F2" s="453"/>
      <c r="G2" s="453"/>
      <c r="H2" s="453"/>
      <c r="I2" s="453"/>
    </row>
    <row r="3" spans="1:10" ht="69" customHeight="1">
      <c r="A3" s="123" t="s">
        <v>176</v>
      </c>
      <c r="B3" s="349"/>
      <c r="C3" s="450"/>
      <c r="D3" s="450"/>
      <c r="E3" s="450"/>
      <c r="F3" s="450"/>
      <c r="G3" s="450"/>
      <c r="H3" s="450"/>
      <c r="I3" s="451"/>
    </row>
    <row r="4" spans="1:10" ht="49.5" customHeight="1">
      <c r="A4" s="124" t="s">
        <v>177</v>
      </c>
      <c r="B4" s="125" t="s">
        <v>178</v>
      </c>
      <c r="C4" s="224" t="s">
        <v>179</v>
      </c>
      <c r="D4" s="126" t="s">
        <v>180</v>
      </c>
      <c r="E4" s="126" t="s">
        <v>181</v>
      </c>
      <c r="F4" s="127">
        <f>PREDSTAVITEV!E2+1</f>
        <v>2026</v>
      </c>
      <c r="G4" s="127">
        <f>PREDSTAVITEV!E2+2</f>
        <v>2027</v>
      </c>
      <c r="H4" s="127">
        <f>PREDSTAVITEV!E2+3</f>
        <v>2028</v>
      </c>
      <c r="I4" s="128" t="str">
        <f>"Ostala leta"&amp;" "&amp;I18&amp;" "&amp;"…"&amp;" "&amp;"N"</f>
        <v>Ostala leta 2029 … N</v>
      </c>
    </row>
    <row r="5" spans="1:10" ht="20.100000000000001" customHeight="1">
      <c r="A5" s="8"/>
      <c r="B5" s="160"/>
      <c r="C5" s="160"/>
      <c r="D5" s="9"/>
      <c r="E5" s="9"/>
      <c r="F5" s="160"/>
      <c r="G5" s="160"/>
      <c r="H5" s="162"/>
      <c r="I5" s="163">
        <f t="shared" ref="I5:I16" si="0">C5-F5-G5-H5</f>
        <v>0</v>
      </c>
      <c r="J5" s="129"/>
    </row>
    <row r="6" spans="1:10" ht="20.100000000000001" customHeight="1">
      <c r="A6" s="8"/>
      <c r="B6" s="160"/>
      <c r="C6" s="160"/>
      <c r="D6" s="9"/>
      <c r="E6" s="9"/>
      <c r="F6" s="160"/>
      <c r="G6" s="160"/>
      <c r="H6" s="162"/>
      <c r="I6" s="163">
        <f t="shared" si="0"/>
        <v>0</v>
      </c>
      <c r="J6" s="129"/>
    </row>
    <row r="7" spans="1:10" ht="20.100000000000001" customHeight="1">
      <c r="A7" s="8"/>
      <c r="B7" s="160"/>
      <c r="C7" s="160"/>
      <c r="D7" s="9"/>
      <c r="E7" s="9"/>
      <c r="F7" s="160"/>
      <c r="G7" s="160"/>
      <c r="H7" s="162"/>
      <c r="I7" s="163">
        <f t="shared" si="0"/>
        <v>0</v>
      </c>
      <c r="J7" s="129"/>
    </row>
    <row r="8" spans="1:10" ht="20.100000000000001" customHeight="1">
      <c r="A8" s="8"/>
      <c r="B8" s="160"/>
      <c r="C8" s="160"/>
      <c r="D8" s="9"/>
      <c r="E8" s="9"/>
      <c r="F8" s="160"/>
      <c r="G8" s="160"/>
      <c r="H8" s="162"/>
      <c r="I8" s="163">
        <f t="shared" si="0"/>
        <v>0</v>
      </c>
      <c r="J8" s="129"/>
    </row>
    <row r="9" spans="1:10" ht="20.100000000000001" customHeight="1">
      <c r="A9" s="8"/>
      <c r="B9" s="160"/>
      <c r="C9" s="160"/>
      <c r="D9" s="9"/>
      <c r="E9" s="9"/>
      <c r="F9" s="160"/>
      <c r="G9" s="160"/>
      <c r="H9" s="162"/>
      <c r="I9" s="163">
        <f t="shared" si="0"/>
        <v>0</v>
      </c>
      <c r="J9" s="129"/>
    </row>
    <row r="10" spans="1:10" ht="20.100000000000001" customHeight="1">
      <c r="A10" s="8"/>
      <c r="B10" s="160"/>
      <c r="C10" s="160"/>
      <c r="D10" s="9"/>
      <c r="E10" s="9"/>
      <c r="F10" s="160"/>
      <c r="G10" s="160"/>
      <c r="H10" s="162"/>
      <c r="I10" s="163">
        <f t="shared" si="0"/>
        <v>0</v>
      </c>
      <c r="J10" s="129"/>
    </row>
    <row r="11" spans="1:10" ht="20.100000000000001" customHeight="1">
      <c r="A11" s="8"/>
      <c r="B11" s="160"/>
      <c r="C11" s="160"/>
      <c r="D11" s="9"/>
      <c r="E11" s="9"/>
      <c r="F11" s="160"/>
      <c r="G11" s="160"/>
      <c r="H11" s="162"/>
      <c r="I11" s="163">
        <f t="shared" si="0"/>
        <v>0</v>
      </c>
      <c r="J11" s="129"/>
    </row>
    <row r="12" spans="1:10" ht="20.100000000000001" customHeight="1">
      <c r="A12" s="8"/>
      <c r="B12" s="160"/>
      <c r="C12" s="160"/>
      <c r="D12" s="9"/>
      <c r="E12" s="9"/>
      <c r="F12" s="160"/>
      <c r="G12" s="160"/>
      <c r="H12" s="162"/>
      <c r="I12" s="163">
        <f t="shared" si="0"/>
        <v>0</v>
      </c>
      <c r="J12" s="129"/>
    </row>
    <row r="13" spans="1:10" ht="20.100000000000001" customHeight="1">
      <c r="A13" s="8"/>
      <c r="B13" s="160"/>
      <c r="C13" s="160"/>
      <c r="D13" s="9"/>
      <c r="E13" s="9"/>
      <c r="F13" s="160"/>
      <c r="G13" s="160"/>
      <c r="H13" s="162"/>
      <c r="I13" s="163">
        <f t="shared" si="0"/>
        <v>0</v>
      </c>
      <c r="J13" s="129"/>
    </row>
    <row r="14" spans="1:10" ht="20.100000000000001" customHeight="1">
      <c r="A14" s="8"/>
      <c r="B14" s="160"/>
      <c r="C14" s="160"/>
      <c r="D14" s="9"/>
      <c r="E14" s="9"/>
      <c r="F14" s="160"/>
      <c r="G14" s="160"/>
      <c r="H14" s="162"/>
      <c r="I14" s="163">
        <f t="shared" si="0"/>
        <v>0</v>
      </c>
      <c r="J14" s="129"/>
    </row>
    <row r="15" spans="1:10" ht="20.100000000000001" customHeight="1">
      <c r="A15" s="8"/>
      <c r="B15" s="160"/>
      <c r="C15" s="160"/>
      <c r="D15" s="9"/>
      <c r="E15" s="9"/>
      <c r="F15" s="160"/>
      <c r="G15" s="160"/>
      <c r="H15" s="162"/>
      <c r="I15" s="163">
        <f t="shared" si="0"/>
        <v>0</v>
      </c>
      <c r="J15" s="129"/>
    </row>
    <row r="16" spans="1:10" ht="20.100000000000001" customHeight="1" thickBot="1">
      <c r="A16" s="8"/>
      <c r="B16" s="160"/>
      <c r="C16" s="160"/>
      <c r="D16" s="9"/>
      <c r="E16" s="9"/>
      <c r="F16" s="160"/>
      <c r="G16" s="160"/>
      <c r="H16" s="162"/>
      <c r="I16" s="163">
        <f t="shared" si="0"/>
        <v>0</v>
      </c>
      <c r="J16" s="129"/>
    </row>
    <row r="17" spans="1:10" ht="20.100000000000001" customHeight="1" thickBot="1">
      <c r="A17" s="130" t="s">
        <v>115</v>
      </c>
      <c r="B17" s="266">
        <f>SUM(B5:B16)</f>
        <v>0</v>
      </c>
      <c r="C17" s="266">
        <f>SUM(C5:C16)</f>
        <v>0</v>
      </c>
      <c r="D17" s="11"/>
      <c r="E17" s="11"/>
      <c r="F17" s="266">
        <f>SUM(F5:F16)</f>
        <v>0</v>
      </c>
      <c r="G17" s="266">
        <f>SUM(G5:G16)</f>
        <v>0</v>
      </c>
      <c r="H17" s="266">
        <f>SUM(H5:H16)</f>
        <v>0</v>
      </c>
      <c r="I17" s="267">
        <f>SUM(I5:I16)</f>
        <v>0</v>
      </c>
      <c r="J17" s="129"/>
    </row>
    <row r="18" spans="1:10">
      <c r="A18" s="269"/>
      <c r="B18" s="270"/>
      <c r="C18" s="270"/>
      <c r="D18" s="270"/>
      <c r="E18" s="270"/>
      <c r="F18" s="270"/>
      <c r="G18" s="270"/>
      <c r="H18" s="270"/>
      <c r="I18" s="271">
        <f>PREDSTAVITEV!E2+4</f>
        <v>2029</v>
      </c>
    </row>
    <row r="19" spans="1:10" ht="26.45">
      <c r="A19" s="447" t="s">
        <v>182</v>
      </c>
      <c r="B19" s="448"/>
      <c r="C19" s="126" t="s">
        <v>183</v>
      </c>
      <c r="D19" s="126" t="s">
        <v>180</v>
      </c>
      <c r="E19" s="126" t="s">
        <v>181</v>
      </c>
      <c r="F19" s="127">
        <f>PREDSTAVITEV!E2+1</f>
        <v>2026</v>
      </c>
      <c r="G19" s="127">
        <f>PREDSTAVITEV!E2+2</f>
        <v>2027</v>
      </c>
      <c r="H19" s="127">
        <f>PREDSTAVITEV!E2+3</f>
        <v>2028</v>
      </c>
      <c r="I19" s="128" t="str">
        <f>"Ostala leta"&amp;" "&amp;I18&amp;" "&amp;"…"&amp;" "&amp;"N"</f>
        <v>Ostala leta 2029 … N</v>
      </c>
    </row>
    <row r="20" spans="1:10" ht="20.100000000000001" customHeight="1">
      <c r="A20" s="447" t="s">
        <v>184</v>
      </c>
      <c r="B20" s="448"/>
      <c r="C20" s="160"/>
      <c r="D20" s="22"/>
      <c r="E20" s="225"/>
      <c r="F20" s="226"/>
      <c r="G20" s="226"/>
      <c r="H20" s="227"/>
      <c r="I20" s="163">
        <f>C20-F20-G20-H20</f>
        <v>0</v>
      </c>
    </row>
    <row r="21" spans="1:10" ht="20.100000000000001" customHeight="1">
      <c r="A21" s="447" t="s">
        <v>185</v>
      </c>
      <c r="B21" s="448"/>
      <c r="C21" s="160"/>
      <c r="D21" s="228"/>
      <c r="E21" s="9"/>
      <c r="F21" s="160"/>
      <c r="G21" s="160"/>
      <c r="H21" s="162"/>
      <c r="I21" s="163">
        <f>C21-F21-G21-H21</f>
        <v>0</v>
      </c>
    </row>
    <row r="22" spans="1:10" ht="20.100000000000001" customHeight="1">
      <c r="A22" s="454" t="s">
        <v>186</v>
      </c>
      <c r="B22" s="455"/>
      <c r="C22" s="161"/>
      <c r="D22" s="229"/>
      <c r="E22" s="10"/>
      <c r="F22" s="161"/>
      <c r="G22" s="161"/>
      <c r="H22" s="164"/>
      <c r="I22" s="163">
        <f>C22-F22-G22-H22</f>
        <v>0</v>
      </c>
    </row>
    <row r="23" spans="1:10" ht="20.100000000000001" customHeight="1">
      <c r="A23" s="447" t="s">
        <v>115</v>
      </c>
      <c r="B23" s="448"/>
      <c r="C23" s="264">
        <f>SUM(C20:C22)</f>
        <v>0</v>
      </c>
      <c r="D23" s="230"/>
      <c r="E23" s="230"/>
      <c r="F23" s="264">
        <f>SUM(F20:F22)</f>
        <v>0</v>
      </c>
      <c r="G23" s="264">
        <f>SUM(G20:G22)</f>
        <v>0</v>
      </c>
      <c r="H23" s="264">
        <f>SUM(H20:H22)</f>
        <v>0</v>
      </c>
      <c r="I23" s="231">
        <f>SUM(I20:I22)</f>
        <v>0</v>
      </c>
    </row>
    <row r="24" spans="1:10">
      <c r="A24" s="268"/>
      <c r="B24" s="131"/>
      <c r="C24" s="12"/>
      <c r="D24" s="131"/>
      <c r="E24" s="131"/>
      <c r="F24" s="131"/>
      <c r="G24" s="131"/>
      <c r="H24" s="131"/>
      <c r="I24" s="132"/>
    </row>
    <row r="25" spans="1:10" ht="38.25" customHeight="1">
      <c r="A25" s="447" t="s">
        <v>187</v>
      </c>
      <c r="B25" s="448"/>
      <c r="C25" s="125" t="s">
        <v>188</v>
      </c>
      <c r="D25" s="126" t="s">
        <v>180</v>
      </c>
      <c r="E25" s="126" t="s">
        <v>181</v>
      </c>
      <c r="F25" s="127">
        <f>PREDSTAVITEV!E2+1</f>
        <v>2026</v>
      </c>
      <c r="G25" s="127">
        <f>PREDSTAVITEV!E2+2</f>
        <v>2027</v>
      </c>
      <c r="H25" s="127">
        <f>PREDSTAVITEV!E2+3</f>
        <v>2028</v>
      </c>
      <c r="I25" s="128" t="str">
        <f>"Ostala leta"&amp;" "&amp;I18&amp;" "&amp;"…"&amp;" "&amp;"N"</f>
        <v>Ostala leta 2029 … N</v>
      </c>
    </row>
    <row r="26" spans="1:10" ht="20.100000000000001" customHeight="1">
      <c r="A26" s="447" t="s">
        <v>189</v>
      </c>
      <c r="B26" s="448"/>
      <c r="C26" s="160"/>
      <c r="D26" s="22"/>
      <c r="E26" s="225"/>
      <c r="F26" s="226"/>
      <c r="G26" s="226"/>
      <c r="H26" s="227"/>
      <c r="I26" s="165">
        <f>C26-F26-G26-H26</f>
        <v>0</v>
      </c>
    </row>
    <row r="27" spans="1:10" ht="20.100000000000001" customHeight="1">
      <c r="A27" s="447" t="s">
        <v>190</v>
      </c>
      <c r="B27" s="448"/>
      <c r="C27" s="160"/>
      <c r="D27" s="228"/>
      <c r="E27" s="9"/>
      <c r="F27" s="160"/>
      <c r="G27" s="160"/>
      <c r="H27" s="162"/>
      <c r="I27" s="165">
        <f>C27-F27-G27-H27</f>
        <v>0</v>
      </c>
    </row>
    <row r="28" spans="1:10" ht="20.100000000000001" customHeight="1">
      <c r="A28" s="447" t="s">
        <v>191</v>
      </c>
      <c r="B28" s="448"/>
      <c r="C28" s="161"/>
      <c r="D28" s="229"/>
      <c r="E28" s="10"/>
      <c r="F28" s="161"/>
      <c r="G28" s="161"/>
      <c r="H28" s="164"/>
      <c r="I28" s="165">
        <f>C28-F28-G28-H28</f>
        <v>0</v>
      </c>
    </row>
    <row r="29" spans="1:10" ht="20.100000000000001" customHeight="1">
      <c r="A29" s="447" t="s">
        <v>115</v>
      </c>
      <c r="B29" s="448"/>
      <c r="C29" s="264">
        <f>SUM(C26:C28)</f>
        <v>0</v>
      </c>
      <c r="D29" s="230"/>
      <c r="E29" s="230"/>
      <c r="F29" s="264">
        <f>SUM(F26:F28)</f>
        <v>0</v>
      </c>
      <c r="G29" s="264">
        <f>SUM(G26:G28)</f>
        <v>0</v>
      </c>
      <c r="H29" s="264">
        <f>SUM(H26:H28)</f>
        <v>0</v>
      </c>
      <c r="I29" s="231">
        <f>SUM(I26:I28)</f>
        <v>0</v>
      </c>
    </row>
    <row r="30" spans="1:10" s="235" customFormat="1">
      <c r="A30" s="272"/>
      <c r="B30" s="272"/>
      <c r="C30" s="232"/>
      <c r="D30" s="233"/>
      <c r="E30" s="233"/>
      <c r="F30" s="233"/>
      <c r="G30" s="233"/>
      <c r="H30" s="233"/>
      <c r="I30" s="234"/>
    </row>
    <row r="31" spans="1:10" ht="49.5" customHeight="1">
      <c r="A31" s="446"/>
      <c r="B31" s="446"/>
      <c r="C31" s="446"/>
      <c r="D31" s="446"/>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c r="A32" s="440" t="s">
        <v>192</v>
      </c>
      <c r="B32" s="441"/>
      <c r="C32" s="441"/>
      <c r="D32" s="442"/>
      <c r="E32" s="166">
        <v>0</v>
      </c>
      <c r="F32" s="167">
        <f>C17-F17</f>
        <v>0</v>
      </c>
      <c r="G32" s="167">
        <f>F32-G17</f>
        <v>0</v>
      </c>
      <c r="H32" s="168">
        <f>G32-H17</f>
        <v>0</v>
      </c>
      <c r="I32" s="169">
        <f>H32-I17</f>
        <v>0</v>
      </c>
    </row>
    <row r="33" spans="1:9" ht="20.100000000000001" customHeight="1">
      <c r="A33" s="443" t="s">
        <v>193</v>
      </c>
      <c r="B33" s="444"/>
      <c r="C33" s="444"/>
      <c r="D33" s="445"/>
      <c r="E33" s="273">
        <v>0</v>
      </c>
      <c r="F33" s="273">
        <f>C23-F23</f>
        <v>0</v>
      </c>
      <c r="G33" s="273">
        <f>F33-G23</f>
        <v>0</v>
      </c>
      <c r="H33" s="274">
        <f>G33-H23</f>
        <v>0</v>
      </c>
      <c r="I33" s="275">
        <f>H33-I23</f>
        <v>0</v>
      </c>
    </row>
    <row r="34" spans="1:9" ht="20.100000000000001" customHeight="1" thickBot="1">
      <c r="A34" s="443" t="s">
        <v>194</v>
      </c>
      <c r="B34" s="444"/>
      <c r="C34" s="444"/>
      <c r="D34" s="445"/>
      <c r="E34" s="166">
        <v>0</v>
      </c>
      <c r="F34" s="276">
        <f>C29-F29</f>
        <v>0</v>
      </c>
      <c r="G34" s="276">
        <f>F34-G29</f>
        <v>0</v>
      </c>
      <c r="H34" s="277">
        <f>G34-H29</f>
        <v>0</v>
      </c>
      <c r="I34" s="278">
        <f>H34-I29</f>
        <v>0</v>
      </c>
    </row>
  </sheetData>
  <sheetProtection algorithmName="SHA-512" hashValue="qUjtLSU773rd58Yhy9mB0zBSEQGkb6VJa25UEzjVBPpQmtGiONp0ATaRTRwNiDipo+pc+IVn+NvtUDrCQgOelA==" saltValue="8hPNijpJSOr0Ik6HoaeBdA=="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 activePane="bottomLeft" state="frozen"/>
      <selection pane="bottomLeft" activeCell="A8" sqref="A8"/>
    </sheetView>
  </sheetViews>
  <sheetFormatPr defaultColWidth="9.140625" defaultRowHeight="13.15"/>
  <cols>
    <col min="1" max="1" width="49.85546875" style="7" customWidth="1"/>
    <col min="2" max="2" width="12.140625" style="104" customWidth="1"/>
    <col min="3" max="3" width="14.5703125" style="7" customWidth="1"/>
    <col min="4" max="4" width="17.28515625" style="7" customWidth="1"/>
    <col min="5" max="5" width="27" style="7" customWidth="1"/>
    <col min="6" max="6" width="21" style="7" customWidth="1"/>
    <col min="7" max="7" width="23" style="104" hidden="1" customWidth="1"/>
    <col min="8" max="12" width="17.7109375" style="7" customWidth="1"/>
    <col min="13" max="13" width="17.5703125" style="7" customWidth="1"/>
    <col min="14" max="16384" width="9.140625" style="7"/>
  </cols>
  <sheetData>
    <row r="1" spans="1:12" ht="39.950000000000003" customHeight="1" thickBot="1">
      <c r="A1" s="461" t="s">
        <v>195</v>
      </c>
      <c r="B1" s="462"/>
      <c r="C1" s="462"/>
      <c r="D1" s="462"/>
      <c r="E1" s="462"/>
      <c r="F1" s="462"/>
      <c r="G1" s="462"/>
      <c r="H1" s="462"/>
      <c r="I1" s="462"/>
      <c r="J1" s="462"/>
      <c r="K1" s="462"/>
      <c r="L1" s="462"/>
    </row>
    <row r="2" spans="1:12" ht="30" hidden="1" customHeight="1" thickBot="1">
      <c r="A2" s="44" t="s">
        <v>174</v>
      </c>
      <c r="B2" s="463" t="s">
        <v>175</v>
      </c>
      <c r="C2" s="463"/>
      <c r="D2" s="463"/>
      <c r="E2" s="463"/>
      <c r="F2" s="463"/>
      <c r="G2" s="463"/>
      <c r="H2" s="463"/>
      <c r="I2" s="463"/>
      <c r="J2" s="463"/>
      <c r="K2" s="463"/>
      <c r="L2" s="463"/>
    </row>
    <row r="3" spans="1:12" ht="20.100000000000001" customHeight="1" thickBot="1">
      <c r="A3" s="236" t="s">
        <v>196</v>
      </c>
      <c r="B3" s="464"/>
      <c r="C3" s="464"/>
      <c r="D3" s="43"/>
      <c r="E3" s="93"/>
      <c r="F3" s="238" t="s">
        <v>197</v>
      </c>
      <c r="G3" s="238" t="s">
        <v>197</v>
      </c>
      <c r="H3" s="105">
        <f>PREDSTAVITEV!E6</f>
        <v>0</v>
      </c>
      <c r="I3" s="237"/>
      <c r="J3" s="93"/>
      <c r="K3" s="238" t="s">
        <v>198</v>
      </c>
      <c r="L3" s="105" t="str">
        <f>PREDSTAVITEV!E5</f>
        <v>DA</v>
      </c>
    </row>
    <row r="4" spans="1:12" ht="20.100000000000001" customHeight="1">
      <c r="A4" s="465" t="s">
        <v>199</v>
      </c>
      <c r="B4" s="466"/>
      <c r="C4" s="466"/>
      <c r="D4" s="467"/>
      <c r="E4" s="473" t="s">
        <v>200</v>
      </c>
      <c r="F4" s="474"/>
      <c r="G4" s="475"/>
      <c r="H4" s="468" t="s">
        <v>201</v>
      </c>
      <c r="I4" s="469"/>
      <c r="J4" s="469"/>
      <c r="K4" s="469"/>
      <c r="L4" s="470"/>
    </row>
    <row r="5" spans="1:12" ht="52.9">
      <c r="A5" s="89" t="s">
        <v>202</v>
      </c>
      <c r="B5" s="91" t="s">
        <v>203</v>
      </c>
      <c r="C5" s="91" t="s">
        <v>204</v>
      </c>
      <c r="D5" s="239" t="s">
        <v>205</v>
      </c>
      <c r="E5" s="240" t="s">
        <v>206</v>
      </c>
      <c r="F5" s="91" t="s">
        <v>207</v>
      </c>
      <c r="G5" s="239" t="s">
        <v>208</v>
      </c>
      <c r="H5" s="240" t="s">
        <v>209</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c r="A6" s="223" t="s">
        <v>210</v>
      </c>
      <c r="B6" s="241" t="s">
        <v>211</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c r="A7" s="242" t="s">
        <v>212</v>
      </c>
      <c r="B7" s="243" t="s">
        <v>213</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c r="A8" s="201"/>
      <c r="B8" s="243"/>
      <c r="C8" s="46" t="s">
        <v>7</v>
      </c>
      <c r="D8" s="180"/>
      <c r="E8" s="181"/>
      <c r="F8" s="187"/>
      <c r="G8" s="106"/>
      <c r="H8" s="171">
        <f>SUM(I8:L8)</f>
        <v>0</v>
      </c>
      <c r="I8" s="187"/>
      <c r="J8" s="187"/>
      <c r="K8" s="187"/>
      <c r="L8" s="172"/>
    </row>
    <row r="9" spans="1:12" ht="20.100000000000001" customHeight="1">
      <c r="A9" s="201"/>
      <c r="B9" s="243"/>
      <c r="C9" s="46" t="s">
        <v>7</v>
      </c>
      <c r="D9" s="180"/>
      <c r="E9" s="181"/>
      <c r="F9" s="187"/>
      <c r="G9" s="106"/>
      <c r="H9" s="171">
        <f>SUM(I9:L9)</f>
        <v>0</v>
      </c>
      <c r="I9" s="187"/>
      <c r="J9" s="187"/>
      <c r="K9" s="187"/>
      <c r="L9" s="172"/>
    </row>
    <row r="10" spans="1:12" ht="20.100000000000001" customHeight="1">
      <c r="A10" s="245" t="s">
        <v>214</v>
      </c>
      <c r="B10" s="243" t="s">
        <v>215</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c r="A11" s="201"/>
      <c r="B11" s="243"/>
      <c r="C11" s="46" t="s">
        <v>7</v>
      </c>
      <c r="D11" s="180"/>
      <c r="E11" s="181"/>
      <c r="F11" s="187"/>
      <c r="G11" s="106"/>
      <c r="H11" s="171">
        <f>SUM(I11:L11)</f>
        <v>0</v>
      </c>
      <c r="I11" s="187"/>
      <c r="J11" s="187"/>
      <c r="K11" s="187"/>
      <c r="L11" s="172"/>
    </row>
    <row r="12" spans="1:12" ht="20.100000000000001" customHeight="1">
      <c r="A12" s="202"/>
      <c r="B12" s="243"/>
      <c r="C12" s="46" t="s">
        <v>7</v>
      </c>
      <c r="D12" s="180"/>
      <c r="E12" s="200"/>
      <c r="F12" s="187"/>
      <c r="G12" s="106"/>
      <c r="H12" s="171">
        <f>SUM(I12:L12)</f>
        <v>0</v>
      </c>
      <c r="I12" s="187"/>
      <c r="J12" s="187"/>
      <c r="K12" s="187"/>
      <c r="L12" s="172"/>
    </row>
    <row r="13" spans="1:12" ht="20.100000000000001" customHeight="1">
      <c r="A13" s="245" t="s">
        <v>216</v>
      </c>
      <c r="B13" s="243" t="s">
        <v>217</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c r="A14" s="201"/>
      <c r="B14" s="243"/>
      <c r="C14" s="46" t="s">
        <v>7</v>
      </c>
      <c r="D14" s="180"/>
      <c r="E14" s="181"/>
      <c r="F14" s="187"/>
      <c r="G14" s="106"/>
      <c r="H14" s="171">
        <f>SUM(I14:L14)</f>
        <v>0</v>
      </c>
      <c r="I14" s="187"/>
      <c r="J14" s="187"/>
      <c r="K14" s="187"/>
      <c r="L14" s="172"/>
    </row>
    <row r="15" spans="1:12" ht="20.100000000000001" customHeight="1">
      <c r="A15" s="202"/>
      <c r="B15" s="243"/>
      <c r="C15" s="46" t="s">
        <v>7</v>
      </c>
      <c r="D15" s="180"/>
      <c r="E15" s="200"/>
      <c r="F15" s="187"/>
      <c r="G15" s="106"/>
      <c r="H15" s="171">
        <f>SUM(I15:L15)</f>
        <v>0</v>
      </c>
      <c r="I15" s="187"/>
      <c r="J15" s="187"/>
      <c r="K15" s="187"/>
      <c r="L15" s="172"/>
    </row>
    <row r="16" spans="1:12" ht="20.100000000000001" customHeight="1">
      <c r="A16" s="242" t="s">
        <v>218</v>
      </c>
      <c r="B16" s="243" t="s">
        <v>219</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c r="A17" s="201"/>
      <c r="B17" s="243"/>
      <c r="C17" s="46" t="s">
        <v>7</v>
      </c>
      <c r="D17" s="180"/>
      <c r="E17" s="181"/>
      <c r="F17" s="187"/>
      <c r="G17" s="106"/>
      <c r="H17" s="171">
        <f>SUM(I17:L17)</f>
        <v>0</v>
      </c>
      <c r="I17" s="187"/>
      <c r="J17" s="187"/>
      <c r="K17" s="187"/>
      <c r="L17" s="172"/>
    </row>
    <row r="18" spans="1:12" ht="20.100000000000001" customHeight="1">
      <c r="A18" s="202"/>
      <c r="B18" s="243"/>
      <c r="C18" s="46" t="s">
        <v>7</v>
      </c>
      <c r="D18" s="180"/>
      <c r="E18" s="200"/>
      <c r="F18" s="187"/>
      <c r="G18" s="106"/>
      <c r="H18" s="171">
        <f>SUM(I18:L18)</f>
        <v>0</v>
      </c>
      <c r="I18" s="187"/>
      <c r="J18" s="187"/>
      <c r="K18" s="187"/>
      <c r="L18" s="172"/>
    </row>
    <row r="19" spans="1:12" s="92" customFormat="1" ht="20.100000000000001" customHeight="1">
      <c r="A19" s="223" t="s">
        <v>220</v>
      </c>
      <c r="B19" s="241" t="s">
        <v>221</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c r="A20" s="242" t="s">
        <v>222</v>
      </c>
      <c r="B20" s="246" t="s">
        <v>223</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c r="A21" s="201"/>
      <c r="B21" s="246"/>
      <c r="C21" s="46" t="s">
        <v>7</v>
      </c>
      <c r="D21" s="180"/>
      <c r="E21" s="181"/>
      <c r="F21" s="187"/>
      <c r="G21" s="106"/>
      <c r="H21" s="171">
        <f>SUM(I21:L21)</f>
        <v>0</v>
      </c>
      <c r="I21" s="187"/>
      <c r="J21" s="187"/>
      <c r="K21" s="187"/>
      <c r="L21" s="172"/>
    </row>
    <row r="22" spans="1:12" ht="20.100000000000001" customHeight="1">
      <c r="A22" s="201"/>
      <c r="B22" s="246"/>
      <c r="C22" s="46" t="s">
        <v>7</v>
      </c>
      <c r="D22" s="180"/>
      <c r="E22" s="181"/>
      <c r="F22" s="187"/>
      <c r="G22" s="106"/>
      <c r="H22" s="171">
        <f t="shared" ref="H22:H25" si="4">SUM(I22:L22)</f>
        <v>0</v>
      </c>
      <c r="I22" s="187"/>
      <c r="J22" s="187"/>
      <c r="K22" s="187"/>
      <c r="L22" s="172"/>
    </row>
    <row r="23" spans="1:12" ht="20.100000000000001" customHeight="1">
      <c r="A23" s="201"/>
      <c r="B23" s="246"/>
      <c r="C23" s="46" t="s">
        <v>7</v>
      </c>
      <c r="D23" s="180"/>
      <c r="E23" s="181"/>
      <c r="F23" s="187"/>
      <c r="G23" s="106"/>
      <c r="H23" s="171">
        <f t="shared" si="4"/>
        <v>0</v>
      </c>
      <c r="I23" s="187"/>
      <c r="J23" s="187"/>
      <c r="K23" s="187"/>
      <c r="L23" s="172"/>
    </row>
    <row r="24" spans="1:12" ht="20.100000000000001" customHeight="1">
      <c r="A24" s="201"/>
      <c r="B24" s="246"/>
      <c r="C24" s="46" t="s">
        <v>7</v>
      </c>
      <c r="D24" s="180"/>
      <c r="E24" s="181"/>
      <c r="F24" s="187"/>
      <c r="G24" s="106"/>
      <c r="H24" s="171">
        <f t="shared" si="4"/>
        <v>0</v>
      </c>
      <c r="I24" s="187"/>
      <c r="J24" s="187"/>
      <c r="K24" s="187"/>
      <c r="L24" s="172"/>
    </row>
    <row r="25" spans="1:12" ht="20.100000000000001" customHeight="1">
      <c r="A25" s="201"/>
      <c r="B25" s="246"/>
      <c r="C25" s="46" t="s">
        <v>7</v>
      </c>
      <c r="D25" s="180"/>
      <c r="E25" s="181"/>
      <c r="F25" s="187"/>
      <c r="G25" s="106"/>
      <c r="H25" s="171">
        <f t="shared" si="4"/>
        <v>0</v>
      </c>
      <c r="I25" s="187"/>
      <c r="J25" s="187"/>
      <c r="K25" s="187"/>
      <c r="L25" s="172"/>
    </row>
    <row r="26" spans="1:12" ht="20.100000000000001" customHeight="1">
      <c r="A26" s="201"/>
      <c r="B26" s="246"/>
      <c r="C26" s="46" t="s">
        <v>7</v>
      </c>
      <c r="D26" s="180"/>
      <c r="E26" s="181"/>
      <c r="F26" s="187"/>
      <c r="G26" s="106"/>
      <c r="H26" s="171">
        <f>SUM(I26:L26)</f>
        <v>0</v>
      </c>
      <c r="I26" s="187"/>
      <c r="J26" s="187"/>
      <c r="K26" s="187"/>
      <c r="L26" s="172"/>
    </row>
    <row r="27" spans="1:12" ht="20.100000000000001" customHeight="1">
      <c r="A27" s="245" t="s">
        <v>224</v>
      </c>
      <c r="B27" s="246" t="s">
        <v>225</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c r="A28" s="201"/>
      <c r="B28" s="243"/>
      <c r="C28" s="46" t="s">
        <v>7</v>
      </c>
      <c r="D28" s="180"/>
      <c r="E28" s="181"/>
      <c r="F28" s="187"/>
      <c r="G28" s="106"/>
      <c r="H28" s="171">
        <f>SUM(I28:L28)</f>
        <v>0</v>
      </c>
      <c r="I28" s="187"/>
      <c r="J28" s="187"/>
      <c r="K28" s="187"/>
      <c r="L28" s="172"/>
    </row>
    <row r="29" spans="1:12" ht="20.100000000000001" customHeight="1">
      <c r="A29" s="201"/>
      <c r="B29" s="243"/>
      <c r="C29" s="46" t="s">
        <v>7</v>
      </c>
      <c r="D29" s="180"/>
      <c r="E29" s="181"/>
      <c r="F29" s="187"/>
      <c r="G29" s="106"/>
      <c r="H29" s="171">
        <f t="shared" ref="H29:H31" si="5">SUM(I29:L29)</f>
        <v>0</v>
      </c>
      <c r="I29" s="187"/>
      <c r="J29" s="187"/>
      <c r="K29" s="187"/>
      <c r="L29" s="172"/>
    </row>
    <row r="30" spans="1:12" ht="20.100000000000001" customHeight="1">
      <c r="A30" s="201"/>
      <c r="B30" s="243"/>
      <c r="C30" s="46" t="s">
        <v>7</v>
      </c>
      <c r="D30" s="180"/>
      <c r="E30" s="181"/>
      <c r="F30" s="187"/>
      <c r="G30" s="106"/>
      <c r="H30" s="171">
        <f t="shared" si="5"/>
        <v>0</v>
      </c>
      <c r="I30" s="187"/>
      <c r="J30" s="187"/>
      <c r="K30" s="187"/>
      <c r="L30" s="172"/>
    </row>
    <row r="31" spans="1:12" ht="20.100000000000001" customHeight="1">
      <c r="A31" s="201"/>
      <c r="B31" s="243"/>
      <c r="C31" s="46" t="s">
        <v>7</v>
      </c>
      <c r="D31" s="180"/>
      <c r="E31" s="181"/>
      <c r="F31" s="187"/>
      <c r="G31" s="106"/>
      <c r="H31" s="171">
        <f t="shared" si="5"/>
        <v>0</v>
      </c>
      <c r="I31" s="187"/>
      <c r="J31" s="187"/>
      <c r="K31" s="187"/>
      <c r="L31" s="172"/>
    </row>
    <row r="32" spans="1:12" ht="20.100000000000001" customHeight="1">
      <c r="A32" s="201"/>
      <c r="B32" s="243"/>
      <c r="C32" s="46" t="s">
        <v>7</v>
      </c>
      <c r="D32" s="180"/>
      <c r="E32" s="181"/>
      <c r="F32" s="187"/>
      <c r="G32" s="106"/>
      <c r="H32" s="171">
        <f>SUM(I32:L32)</f>
        <v>0</v>
      </c>
      <c r="I32" s="187"/>
      <c r="J32" s="187"/>
      <c r="K32" s="187"/>
      <c r="L32" s="172"/>
    </row>
    <row r="33" spans="1:12" ht="20.100000000000001" customHeight="1">
      <c r="A33" s="245" t="s">
        <v>226</v>
      </c>
      <c r="B33" s="246" t="s">
        <v>227</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c r="A34" s="201"/>
      <c r="B34" s="243"/>
      <c r="C34" s="46" t="s">
        <v>7</v>
      </c>
      <c r="D34" s="180"/>
      <c r="E34" s="181"/>
      <c r="F34" s="187"/>
      <c r="G34" s="106"/>
      <c r="H34" s="171">
        <f>SUM(I34:L34)</f>
        <v>0</v>
      </c>
      <c r="I34" s="187"/>
      <c r="J34" s="187"/>
      <c r="K34" s="187"/>
      <c r="L34" s="172"/>
    </row>
    <row r="35" spans="1:12" ht="20.100000000000001" customHeight="1">
      <c r="A35" s="201"/>
      <c r="B35" s="243"/>
      <c r="C35" s="46" t="s">
        <v>7</v>
      </c>
      <c r="D35" s="180"/>
      <c r="E35" s="181">
        <v>0</v>
      </c>
      <c r="F35" s="187">
        <v>0</v>
      </c>
      <c r="G35" s="106"/>
      <c r="H35" s="171">
        <f t="shared" ref="H35:H40" si="6">SUM(I35:L35)</f>
        <v>0</v>
      </c>
      <c r="I35" s="187"/>
      <c r="J35" s="187"/>
      <c r="K35" s="187"/>
      <c r="L35" s="172"/>
    </row>
    <row r="36" spans="1:12" ht="20.100000000000001" customHeight="1">
      <c r="A36" s="201"/>
      <c r="B36" s="243"/>
      <c r="C36" s="46" t="s">
        <v>7</v>
      </c>
      <c r="D36" s="180"/>
      <c r="E36" s="181"/>
      <c r="F36" s="187"/>
      <c r="G36" s="106"/>
      <c r="H36" s="171">
        <f t="shared" si="6"/>
        <v>0</v>
      </c>
      <c r="I36" s="187"/>
      <c r="J36" s="187"/>
      <c r="K36" s="187"/>
      <c r="L36" s="172"/>
    </row>
    <row r="37" spans="1:12" ht="20.100000000000001" customHeight="1">
      <c r="A37" s="201"/>
      <c r="B37" s="243"/>
      <c r="C37" s="46" t="s">
        <v>7</v>
      </c>
      <c r="D37" s="180"/>
      <c r="E37" s="181"/>
      <c r="F37" s="187"/>
      <c r="G37" s="106"/>
      <c r="H37" s="171">
        <f t="shared" si="6"/>
        <v>0</v>
      </c>
      <c r="I37" s="187"/>
      <c r="J37" s="187"/>
      <c r="K37" s="187"/>
      <c r="L37" s="172"/>
    </row>
    <row r="38" spans="1:12" ht="20.100000000000001" customHeight="1">
      <c r="A38" s="201"/>
      <c r="B38" s="243"/>
      <c r="C38" s="46" t="s">
        <v>7</v>
      </c>
      <c r="D38" s="180"/>
      <c r="E38" s="181"/>
      <c r="F38" s="187"/>
      <c r="G38" s="106"/>
      <c r="H38" s="171">
        <f t="shared" si="6"/>
        <v>0</v>
      </c>
      <c r="I38" s="187"/>
      <c r="J38" s="187"/>
      <c r="K38" s="187"/>
      <c r="L38" s="172"/>
    </row>
    <row r="39" spans="1:12" ht="20.100000000000001" customHeight="1">
      <c r="A39" s="201"/>
      <c r="B39" s="243"/>
      <c r="C39" s="46" t="s">
        <v>7</v>
      </c>
      <c r="D39" s="180"/>
      <c r="E39" s="181"/>
      <c r="F39" s="187"/>
      <c r="G39" s="106"/>
      <c r="H39" s="171">
        <f t="shared" si="6"/>
        <v>0</v>
      </c>
      <c r="I39" s="187"/>
      <c r="J39" s="187"/>
      <c r="K39" s="187"/>
      <c r="L39" s="172"/>
    </row>
    <row r="40" spans="1:12" ht="20.100000000000001" customHeight="1">
      <c r="A40" s="201"/>
      <c r="B40" s="243"/>
      <c r="C40" s="46" t="s">
        <v>7</v>
      </c>
      <c r="D40" s="180"/>
      <c r="E40" s="181"/>
      <c r="F40" s="187"/>
      <c r="G40" s="106"/>
      <c r="H40" s="171">
        <f t="shared" si="6"/>
        <v>0</v>
      </c>
      <c r="I40" s="187"/>
      <c r="J40" s="187"/>
      <c r="K40" s="187"/>
      <c r="L40" s="172"/>
    </row>
    <row r="41" spans="1:12" ht="20.100000000000001" customHeight="1">
      <c r="A41" s="201"/>
      <c r="B41" s="243"/>
      <c r="C41" s="46" t="s">
        <v>7</v>
      </c>
      <c r="D41" s="180"/>
      <c r="E41" s="181"/>
      <c r="F41" s="187"/>
      <c r="G41" s="106"/>
      <c r="H41" s="171">
        <f>SUM(I41:L41)</f>
        <v>0</v>
      </c>
      <c r="I41" s="187"/>
      <c r="J41" s="187"/>
      <c r="K41" s="187"/>
      <c r="L41" s="172"/>
    </row>
    <row r="42" spans="1:12" ht="26.45">
      <c r="A42" s="242" t="s">
        <v>228</v>
      </c>
      <c r="B42" s="246" t="s">
        <v>229</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c r="A43" s="201"/>
      <c r="B43" s="246"/>
      <c r="C43" s="46" t="s">
        <v>7</v>
      </c>
      <c r="D43" s="180"/>
      <c r="E43" s="181"/>
      <c r="F43" s="187"/>
      <c r="G43" s="106"/>
      <c r="H43" s="171">
        <f>SUM(I43:L43)</f>
        <v>0</v>
      </c>
      <c r="I43" s="187"/>
      <c r="J43" s="187"/>
      <c r="K43" s="187"/>
      <c r="L43" s="172"/>
    </row>
    <row r="44" spans="1:12" ht="20.100000000000001" customHeight="1">
      <c r="A44" s="201"/>
      <c r="B44" s="246"/>
      <c r="C44" s="46" t="s">
        <v>7</v>
      </c>
      <c r="D44" s="180"/>
      <c r="E44" s="181"/>
      <c r="F44" s="187"/>
      <c r="G44" s="106"/>
      <c r="H44" s="171">
        <f t="shared" ref="H44:H48" si="8">SUM(I44:L44)</f>
        <v>0</v>
      </c>
      <c r="I44" s="187"/>
      <c r="J44" s="187"/>
      <c r="K44" s="187"/>
      <c r="L44" s="172"/>
    </row>
    <row r="45" spans="1:12" ht="20.100000000000001" customHeight="1">
      <c r="A45" s="201"/>
      <c r="B45" s="246"/>
      <c r="C45" s="46" t="s">
        <v>7</v>
      </c>
      <c r="D45" s="180"/>
      <c r="E45" s="181"/>
      <c r="F45" s="187"/>
      <c r="G45" s="106"/>
      <c r="H45" s="171">
        <f t="shared" si="8"/>
        <v>0</v>
      </c>
      <c r="I45" s="187"/>
      <c r="J45" s="187"/>
      <c r="K45" s="187"/>
      <c r="L45" s="172"/>
    </row>
    <row r="46" spans="1:12" ht="20.100000000000001" customHeight="1">
      <c r="A46" s="201"/>
      <c r="B46" s="246"/>
      <c r="C46" s="46" t="s">
        <v>7</v>
      </c>
      <c r="D46" s="180"/>
      <c r="E46" s="181"/>
      <c r="F46" s="187"/>
      <c r="G46" s="106"/>
      <c r="H46" s="171">
        <f t="shared" si="8"/>
        <v>0</v>
      </c>
      <c r="I46" s="187"/>
      <c r="J46" s="187"/>
      <c r="K46" s="187"/>
      <c r="L46" s="172"/>
    </row>
    <row r="47" spans="1:12" ht="20.100000000000001" customHeight="1">
      <c r="A47" s="201"/>
      <c r="B47" s="246"/>
      <c r="C47" s="46" t="s">
        <v>7</v>
      </c>
      <c r="D47" s="180"/>
      <c r="E47" s="181"/>
      <c r="F47" s="187"/>
      <c r="G47" s="106"/>
      <c r="H47" s="171">
        <f t="shared" si="8"/>
        <v>0</v>
      </c>
      <c r="I47" s="187"/>
      <c r="J47" s="187"/>
      <c r="K47" s="187"/>
      <c r="L47" s="172"/>
    </row>
    <row r="48" spans="1:12" ht="20.100000000000001" customHeight="1">
      <c r="A48" s="201"/>
      <c r="B48" s="246"/>
      <c r="C48" s="46" t="s">
        <v>7</v>
      </c>
      <c r="D48" s="180"/>
      <c r="E48" s="181"/>
      <c r="F48" s="187"/>
      <c r="G48" s="106"/>
      <c r="H48" s="171">
        <f t="shared" si="8"/>
        <v>0</v>
      </c>
      <c r="I48" s="187"/>
      <c r="J48" s="187"/>
      <c r="K48" s="187"/>
      <c r="L48" s="172"/>
    </row>
    <row r="49" spans="1:12" ht="20.100000000000001" customHeight="1">
      <c r="A49" s="201"/>
      <c r="B49" s="246"/>
      <c r="C49" s="46" t="s">
        <v>7</v>
      </c>
      <c r="D49" s="180"/>
      <c r="E49" s="181"/>
      <c r="F49" s="187"/>
      <c r="G49" s="106"/>
      <c r="H49" s="171">
        <f>SUM(I49:L49)</f>
        <v>0</v>
      </c>
      <c r="I49" s="187"/>
      <c r="J49" s="187"/>
      <c r="K49" s="187"/>
      <c r="L49" s="172"/>
    </row>
    <row r="50" spans="1:12" ht="20.100000000000001" hidden="1" customHeight="1">
      <c r="A50" s="242" t="s">
        <v>230</v>
      </c>
      <c r="B50" s="91" t="s">
        <v>231</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c r="A51" s="201"/>
      <c r="B51" s="91"/>
      <c r="C51" s="46"/>
      <c r="D51" s="180"/>
      <c r="E51" s="181"/>
      <c r="F51" s="187"/>
      <c r="G51" s="106"/>
      <c r="H51" s="171">
        <f>SUM(I51:L51)</f>
        <v>0</v>
      </c>
      <c r="I51" s="187"/>
      <c r="J51" s="187"/>
      <c r="K51" s="187"/>
      <c r="L51" s="172"/>
    </row>
    <row r="52" spans="1:12" ht="20.100000000000001" hidden="1" customHeight="1">
      <c r="A52" s="201"/>
      <c r="B52" s="91"/>
      <c r="C52" s="46"/>
      <c r="D52" s="180"/>
      <c r="E52" s="181"/>
      <c r="F52" s="187"/>
      <c r="G52" s="106"/>
      <c r="H52" s="171">
        <f t="shared" ref="H52:H56" si="10">SUM(I52:L52)</f>
        <v>0</v>
      </c>
      <c r="I52" s="187"/>
      <c r="J52" s="187"/>
      <c r="K52" s="187"/>
      <c r="L52" s="172"/>
    </row>
    <row r="53" spans="1:12" ht="20.100000000000001" hidden="1" customHeight="1">
      <c r="A53" s="201"/>
      <c r="B53" s="91"/>
      <c r="C53" s="46"/>
      <c r="D53" s="180"/>
      <c r="E53" s="181"/>
      <c r="F53" s="187"/>
      <c r="G53" s="106"/>
      <c r="H53" s="171">
        <f t="shared" si="10"/>
        <v>0</v>
      </c>
      <c r="I53" s="187"/>
      <c r="J53" s="187"/>
      <c r="K53" s="187"/>
      <c r="L53" s="172"/>
    </row>
    <row r="54" spans="1:12" ht="20.100000000000001" hidden="1" customHeight="1">
      <c r="A54" s="201"/>
      <c r="B54" s="91"/>
      <c r="C54" s="46"/>
      <c r="D54" s="180"/>
      <c r="E54" s="181"/>
      <c r="F54" s="187"/>
      <c r="G54" s="106"/>
      <c r="H54" s="171">
        <f t="shared" si="10"/>
        <v>0</v>
      </c>
      <c r="I54" s="187"/>
      <c r="J54" s="187"/>
      <c r="K54" s="187"/>
      <c r="L54" s="172"/>
    </row>
    <row r="55" spans="1:12" ht="20.100000000000001" hidden="1" customHeight="1">
      <c r="A55" s="201"/>
      <c r="B55" s="91"/>
      <c r="C55" s="46"/>
      <c r="D55" s="180"/>
      <c r="E55" s="181"/>
      <c r="F55" s="187"/>
      <c r="G55" s="106"/>
      <c r="H55" s="171">
        <f t="shared" si="10"/>
        <v>0</v>
      </c>
      <c r="I55" s="187"/>
      <c r="J55" s="187"/>
      <c r="K55" s="187"/>
      <c r="L55" s="172"/>
    </row>
    <row r="56" spans="1:12" ht="20.100000000000001" hidden="1" customHeight="1">
      <c r="A56" s="201"/>
      <c r="B56" s="91"/>
      <c r="C56" s="46"/>
      <c r="D56" s="180"/>
      <c r="E56" s="181"/>
      <c r="F56" s="187"/>
      <c r="G56" s="106"/>
      <c r="H56" s="171">
        <f t="shared" si="10"/>
        <v>0</v>
      </c>
      <c r="I56" s="187"/>
      <c r="J56" s="187"/>
      <c r="K56" s="187"/>
      <c r="L56" s="172"/>
    </row>
    <row r="57" spans="1:12" ht="20.100000000000001" hidden="1" customHeight="1">
      <c r="A57" s="201"/>
      <c r="B57" s="91"/>
      <c r="C57" s="46"/>
      <c r="D57" s="180"/>
      <c r="E57" s="181"/>
      <c r="F57" s="187"/>
      <c r="G57" s="106"/>
      <c r="H57" s="171">
        <f>SUM(I57:L57)</f>
        <v>0</v>
      </c>
      <c r="I57" s="187"/>
      <c r="J57" s="187"/>
      <c r="K57" s="187"/>
      <c r="L57" s="172"/>
    </row>
    <row r="58" spans="1:12" s="92" customFormat="1" ht="20.100000000000001" customHeight="1">
      <c r="A58" s="223" t="s">
        <v>232</v>
      </c>
      <c r="B58" s="91" t="s">
        <v>233</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c r="A59" s="242" t="s">
        <v>234</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c r="A60" s="201"/>
      <c r="B60" s="246"/>
      <c r="C60" s="46" t="s">
        <v>7</v>
      </c>
      <c r="D60" s="180"/>
      <c r="E60" s="181"/>
      <c r="F60" s="187"/>
      <c r="G60" s="106"/>
      <c r="H60" s="171">
        <f>SUM(I60:L60)</f>
        <v>0</v>
      </c>
      <c r="I60" s="187"/>
      <c r="J60" s="187"/>
      <c r="K60" s="187"/>
      <c r="L60" s="172"/>
    </row>
    <row r="61" spans="1:12" ht="20.100000000000001" customHeight="1">
      <c r="A61" s="201"/>
      <c r="B61" s="246"/>
      <c r="C61" s="46" t="s">
        <v>7</v>
      </c>
      <c r="D61" s="180"/>
      <c r="E61" s="181"/>
      <c r="F61" s="187"/>
      <c r="G61" s="106"/>
      <c r="H61" s="171">
        <f t="shared" ref="H61:H63" si="12">SUM(I61:L61)</f>
        <v>0</v>
      </c>
      <c r="I61" s="187"/>
      <c r="J61" s="187"/>
      <c r="K61" s="187"/>
      <c r="L61" s="172"/>
    </row>
    <row r="62" spans="1:12" ht="20.100000000000001" customHeight="1">
      <c r="A62" s="201"/>
      <c r="B62" s="246"/>
      <c r="C62" s="46" t="s">
        <v>7</v>
      </c>
      <c r="D62" s="180"/>
      <c r="E62" s="181"/>
      <c r="F62" s="187"/>
      <c r="G62" s="106"/>
      <c r="H62" s="171">
        <f t="shared" si="12"/>
        <v>0</v>
      </c>
      <c r="I62" s="187"/>
      <c r="J62" s="187"/>
      <c r="K62" s="187"/>
      <c r="L62" s="172"/>
    </row>
    <row r="63" spans="1:12" ht="20.100000000000001" customHeight="1">
      <c r="A63" s="201"/>
      <c r="B63" s="246"/>
      <c r="C63" s="46" t="s">
        <v>7</v>
      </c>
      <c r="D63" s="180"/>
      <c r="E63" s="181"/>
      <c r="F63" s="187"/>
      <c r="G63" s="106"/>
      <c r="H63" s="171">
        <f t="shared" si="12"/>
        <v>0</v>
      </c>
      <c r="I63" s="187"/>
      <c r="J63" s="187"/>
      <c r="K63" s="187"/>
      <c r="L63" s="172"/>
    </row>
    <row r="64" spans="1:12" ht="20.100000000000001" customHeight="1">
      <c r="A64" s="201"/>
      <c r="B64" s="246"/>
      <c r="C64" s="46" t="s">
        <v>7</v>
      </c>
      <c r="D64" s="180"/>
      <c r="E64" s="181"/>
      <c r="F64" s="187"/>
      <c r="G64" s="106"/>
      <c r="H64" s="171">
        <f>SUM(I64:L64)</f>
        <v>0</v>
      </c>
      <c r="I64" s="187"/>
      <c r="J64" s="187"/>
      <c r="K64" s="187"/>
      <c r="L64" s="172"/>
    </row>
    <row r="65" spans="1:12" ht="20.100000000000001" customHeight="1">
      <c r="A65" s="242" t="s">
        <v>235</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customHeight="1">
      <c r="A66" s="201"/>
      <c r="B66" s="246"/>
      <c r="C66" s="46" t="s">
        <v>7</v>
      </c>
      <c r="D66" s="180"/>
      <c r="E66" s="181"/>
      <c r="F66" s="187"/>
      <c r="G66" s="106"/>
      <c r="H66" s="171">
        <f>SUM(I66:L66)</f>
        <v>0</v>
      </c>
      <c r="I66" s="187"/>
      <c r="J66" s="187"/>
      <c r="K66" s="187"/>
      <c r="L66" s="172"/>
    </row>
    <row r="67" spans="1:12" ht="20.100000000000001" customHeight="1">
      <c r="A67" s="201"/>
      <c r="B67" s="246"/>
      <c r="C67" s="46" t="s">
        <v>7</v>
      </c>
      <c r="D67" s="180"/>
      <c r="E67" s="181"/>
      <c r="F67" s="187"/>
      <c r="G67" s="106"/>
      <c r="H67" s="171">
        <f t="shared" ref="H67:H69" si="14">SUM(I67:L67)</f>
        <v>0</v>
      </c>
      <c r="I67" s="187"/>
      <c r="J67" s="187"/>
      <c r="K67" s="187"/>
      <c r="L67" s="172"/>
    </row>
    <row r="68" spans="1:12" ht="20.100000000000001" customHeight="1">
      <c r="A68" s="201"/>
      <c r="B68" s="246"/>
      <c r="C68" s="46" t="s">
        <v>7</v>
      </c>
      <c r="D68" s="180"/>
      <c r="E68" s="181"/>
      <c r="F68" s="187"/>
      <c r="G68" s="106"/>
      <c r="H68" s="171">
        <f t="shared" si="14"/>
        <v>0</v>
      </c>
      <c r="I68" s="187"/>
      <c r="J68" s="187"/>
      <c r="K68" s="187"/>
      <c r="L68" s="172"/>
    </row>
    <row r="69" spans="1:12" ht="20.100000000000001" customHeight="1">
      <c r="A69" s="201"/>
      <c r="B69" s="246"/>
      <c r="C69" s="46" t="s">
        <v>7</v>
      </c>
      <c r="D69" s="180"/>
      <c r="E69" s="181"/>
      <c r="F69" s="187"/>
      <c r="G69" s="106"/>
      <c r="H69" s="171">
        <f t="shared" si="14"/>
        <v>0</v>
      </c>
      <c r="I69" s="187"/>
      <c r="J69" s="187"/>
      <c r="K69" s="187"/>
      <c r="L69" s="172"/>
    </row>
    <row r="70" spans="1:12" ht="20.100000000000001" customHeight="1" thickBot="1">
      <c r="A70" s="201"/>
      <c r="B70" s="246"/>
      <c r="C70" s="46" t="s">
        <v>7</v>
      </c>
      <c r="D70" s="180"/>
      <c r="E70" s="181"/>
      <c r="F70" s="187"/>
      <c r="G70" s="106"/>
      <c r="H70" s="171">
        <f>SUM(I70:L70)</f>
        <v>0</v>
      </c>
      <c r="I70" s="187"/>
      <c r="J70" s="187"/>
      <c r="K70" s="187"/>
      <c r="L70" s="172"/>
    </row>
    <row r="71" spans="1:12" s="92" customFormat="1" ht="20.100000000000001" hidden="1" customHeight="1">
      <c r="A71" s="223" t="s">
        <v>236</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c r="A72" s="201"/>
      <c r="B72" s="246"/>
      <c r="C72" s="46"/>
      <c r="D72" s="180"/>
      <c r="E72" s="181"/>
      <c r="F72" s="187"/>
      <c r="G72" s="106"/>
      <c r="H72" s="171">
        <f>SUM(I72:L72)</f>
        <v>0</v>
      </c>
      <c r="I72" s="187"/>
      <c r="J72" s="187"/>
      <c r="K72" s="187"/>
      <c r="L72" s="172"/>
    </row>
    <row r="73" spans="1:12" ht="20.100000000000001" hidden="1" customHeight="1" thickBot="1">
      <c r="A73" s="204"/>
      <c r="B73" s="249"/>
      <c r="C73" s="46"/>
      <c r="D73" s="180"/>
      <c r="E73" s="203"/>
      <c r="F73" s="205"/>
      <c r="G73" s="106"/>
      <c r="H73" s="171">
        <f>SUM(I73:L73)</f>
        <v>0</v>
      </c>
      <c r="I73" s="187"/>
      <c r="J73" s="187"/>
      <c r="K73" s="187"/>
      <c r="L73" s="172"/>
    </row>
    <row r="74" spans="1:12" s="92" customFormat="1" ht="20.100000000000001" customHeight="1" thickBot="1">
      <c r="A74" s="471" t="s">
        <v>237</v>
      </c>
      <c r="B74" s="472"/>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c r="A75" s="471" t="s">
        <v>238</v>
      </c>
      <c r="B75" s="472"/>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c r="A76" s="471" t="s">
        <v>239</v>
      </c>
      <c r="B76" s="472"/>
      <c r="C76" s="251"/>
      <c r="D76" s="184">
        <f>SUMIF(C6:C73,"DA",D6:D73)</f>
        <v>0</v>
      </c>
      <c r="E76" s="184">
        <f>SUMIF(C6:C73,"DA",E6:E73)</f>
        <v>0</v>
      </c>
      <c r="F76" s="175">
        <f>SUMIF(C6:C73,"DA",F6:F73)</f>
        <v>0</v>
      </c>
      <c r="G76" s="62"/>
      <c r="H76" s="175">
        <f>SUMIF(C6:C73,"DA",H6:H73)</f>
        <v>0</v>
      </c>
      <c r="I76" s="252"/>
      <c r="J76" s="252"/>
      <c r="K76" s="252"/>
      <c r="L76" s="252"/>
    </row>
    <row r="77" spans="1:12" ht="20.100000000000001" customHeight="1">
      <c r="A77" s="279"/>
      <c r="B77" s="279"/>
      <c r="C77" s="253"/>
      <c r="D77" s="280"/>
      <c r="E77" s="280"/>
      <c r="F77" s="281"/>
      <c r="G77" s="282"/>
      <c r="H77" s="281"/>
      <c r="I77" s="283"/>
      <c r="J77" s="283"/>
      <c r="K77" s="283"/>
      <c r="L77" s="283"/>
    </row>
    <row r="78" spans="1:12" ht="20.100000000000001" customHeight="1">
      <c r="A78" s="265" t="s">
        <v>240</v>
      </c>
      <c r="B78" s="286"/>
      <c r="C78" s="285">
        <f>PREDSTAVITEV!E7</f>
        <v>0</v>
      </c>
      <c r="D78" s="280"/>
      <c r="E78" s="280"/>
      <c r="F78" s="281"/>
      <c r="G78" s="282"/>
      <c r="H78" s="281"/>
      <c r="I78" s="283"/>
      <c r="J78" s="283"/>
      <c r="K78" s="283"/>
      <c r="L78" s="283"/>
    </row>
    <row r="79" spans="1:12" ht="20.100000000000001" customHeight="1">
      <c r="A79" s="90"/>
      <c r="B79" s="284"/>
      <c r="C79" s="254" t="s">
        <v>241</v>
      </c>
      <c r="D79" s="253"/>
      <c r="E79" s="255"/>
      <c r="F79" s="255"/>
      <c r="G79" s="256"/>
      <c r="H79" s="255"/>
      <c r="I79" s="255"/>
      <c r="J79" s="255"/>
      <c r="K79" s="255"/>
      <c r="L79" s="255"/>
    </row>
    <row r="80" spans="1:12" ht="84.75" customHeight="1">
      <c r="A80" s="456" t="str">
        <f>IF(L3="DA","Opredelite vrednost nepovračljivega DDV-ja v EUR pri posameznem strošku, ki ga uveljavljate v okviru upravičenih stroškov","DDV ni upravičen strošek po javnem razpisu, pojasnite kako boste zagotovili sredstva za DDV")</f>
        <v>Opredelite vrednost nepovračljivega DDV-ja v EUR pri posameznem strošku, ki ga uveljavljate v okviru upravičenih stroškov</v>
      </c>
      <c r="B80" s="456"/>
      <c r="C80" s="257">
        <f>H75-D75</f>
        <v>0</v>
      </c>
      <c r="D80" s="457"/>
      <c r="E80" s="458"/>
      <c r="F80" s="458"/>
      <c r="G80" s="458"/>
      <c r="H80" s="458"/>
      <c r="I80" s="458"/>
      <c r="J80" s="458"/>
      <c r="K80" s="458"/>
      <c r="L80" s="458"/>
    </row>
    <row r="81" spans="1:12" ht="20.100000000000001" customHeight="1" thickBot="1">
      <c r="A81" s="93"/>
      <c r="B81" s="258"/>
      <c r="C81" s="93"/>
      <c r="D81" s="93"/>
      <c r="E81" s="93"/>
      <c r="F81" s="93"/>
      <c r="G81" s="258"/>
      <c r="H81" s="93"/>
      <c r="I81" s="93"/>
      <c r="J81" s="93"/>
      <c r="K81" s="93"/>
      <c r="L81" s="93"/>
    </row>
    <row r="82" spans="1:12" ht="20.100000000000001" customHeight="1" thickBot="1">
      <c r="A82" s="459" t="s">
        <v>242</v>
      </c>
      <c r="B82" s="460"/>
      <c r="C82" s="460"/>
      <c r="D82" s="191">
        <f>IF(AND(L3="DA",C78="NE"),H76,D76)</f>
        <v>0</v>
      </c>
      <c r="E82" s="93"/>
      <c r="F82" s="93"/>
      <c r="G82" s="258"/>
      <c r="H82" s="93"/>
      <c r="I82" s="93"/>
      <c r="J82" s="238"/>
      <c r="K82" s="238"/>
      <c r="L82" s="259"/>
    </row>
    <row r="83" spans="1:12" ht="20.100000000000001" customHeight="1" thickBot="1">
      <c r="A83" s="459" t="s">
        <v>243</v>
      </c>
      <c r="B83" s="460"/>
      <c r="C83" s="460"/>
      <c r="D83" s="45" t="e">
        <f>(E76+F76)/D82</f>
        <v>#DIV/0!</v>
      </c>
      <c r="E83" s="93"/>
      <c r="F83" s="93"/>
      <c r="G83" s="258"/>
      <c r="H83" s="93"/>
      <c r="I83" s="93"/>
      <c r="J83" s="238"/>
      <c r="K83" s="238"/>
      <c r="L83" s="259"/>
    </row>
    <row r="84" spans="1:12" s="92" customFormat="1" ht="20.100000000000001" customHeight="1">
      <c r="A84" s="260"/>
      <c r="B84" s="261"/>
      <c r="C84" s="261"/>
      <c r="D84" s="261"/>
      <c r="E84" s="262"/>
      <c r="F84" s="262"/>
      <c r="G84" s="263"/>
      <c r="H84" s="262"/>
      <c r="I84" s="262"/>
      <c r="J84" s="262"/>
      <c r="K84" s="262"/>
      <c r="L84" s="262"/>
    </row>
  </sheetData>
  <sheetProtection algorithmName="SHA-512" hashValue="jm492TJWojlyIaq0ZwlBKsySjJ0JLLq3BUqUvaQRQ8re+LxjrKnmX6hvkuj7if+Vepp9X8X+dUR27N8NIp2gdg==" saltValue="yq1GnONdYxUq+H3YF27Kxg=="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xWindow="512" yWindow="752"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8" orientation="portrait" r:id="rId1"/>
  <extLst>
    <ext xmlns:x14="http://schemas.microsoft.com/office/spreadsheetml/2009/9/main" uri="{CCE6A557-97BC-4b89-ADB6-D9C93CAAB3DF}">
      <x14:dataValidations xmlns:xm="http://schemas.microsoft.com/office/excel/2006/main" xWindow="512" yWindow="752"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bottomRight" activeCell="B19" sqref="B19:G19"/>
      <selection pane="bottomLeft" activeCell="A4" sqref="A4"/>
      <selection pane="topRight" activeCell="C1" sqref="C1"/>
    </sheetView>
  </sheetViews>
  <sheetFormatPr defaultColWidth="9.140625" defaultRowHeight="13.15"/>
  <cols>
    <col min="1" max="1" width="43.5703125" style="7" customWidth="1"/>
    <col min="2" max="6" width="17.7109375" style="7" customWidth="1"/>
    <col min="7" max="7" width="10.140625" style="7" customWidth="1"/>
    <col min="8" max="16384" width="9.140625" style="7"/>
  </cols>
  <sheetData>
    <row r="1" spans="1:7" ht="39.950000000000003" customHeight="1">
      <c r="A1" s="478" t="s">
        <v>244</v>
      </c>
      <c r="B1" s="462"/>
      <c r="C1" s="462"/>
      <c r="D1" s="462"/>
      <c r="E1" s="462"/>
      <c r="F1" s="462"/>
      <c r="G1" s="462"/>
    </row>
    <row r="2" spans="1:7" ht="30" hidden="1" customHeight="1">
      <c r="A2" s="288" t="s">
        <v>174</v>
      </c>
      <c r="B2" s="483"/>
      <c r="C2" s="483"/>
      <c r="D2" s="483"/>
      <c r="E2" s="483"/>
    </row>
    <row r="3" spans="1:7" ht="20.100000000000001" customHeight="1">
      <c r="A3" s="289" t="s">
        <v>245</v>
      </c>
      <c r="B3" s="290" t="str">
        <f>CONCATENATE(" do vključno ",PREDSTAVITEV!E2)</f>
        <v xml:space="preserve"> do vključno 2025</v>
      </c>
      <c r="C3" s="290">
        <f>PREDSTAVITEV!E2+1</f>
        <v>2026</v>
      </c>
      <c r="D3" s="290">
        <f>PREDSTAVITEV!E2+2</f>
        <v>2027</v>
      </c>
      <c r="E3" s="290" t="str">
        <f>"od leta "&amp;PREDSTAVITEV!E2+3&amp;" dalje"</f>
        <v>od leta 2028 dalje</v>
      </c>
      <c r="F3" s="290" t="s">
        <v>115</v>
      </c>
      <c r="G3" s="290" t="s">
        <v>246</v>
      </c>
    </row>
    <row r="4" spans="1:7" ht="20.100000000000001" customHeight="1">
      <c r="A4" s="302" t="s">
        <v>247</v>
      </c>
      <c r="B4" s="309">
        <f>SUM(B5:B6)</f>
        <v>0</v>
      </c>
      <c r="C4" s="309">
        <f>SUM(C5:C6)</f>
        <v>0</v>
      </c>
      <c r="D4" s="309">
        <f>SUM(D5:D6)</f>
        <v>0</v>
      </c>
      <c r="E4" s="309">
        <f>SUM(E5:E6)</f>
        <v>0</v>
      </c>
      <c r="F4" s="308">
        <f>SUM(B4:E4)</f>
        <v>0</v>
      </c>
      <c r="G4" s="303">
        <f>IFERROR(F4/$F$13,0)</f>
        <v>0</v>
      </c>
    </row>
    <row r="5" spans="1:7" ht="20.100000000000001" customHeight="1">
      <c r="A5" s="293" t="s">
        <v>248</v>
      </c>
      <c r="B5" s="311">
        <v>0</v>
      </c>
      <c r="C5" s="311">
        <v>0</v>
      </c>
      <c r="D5" s="311">
        <v>0</v>
      </c>
      <c r="E5" s="311">
        <v>0</v>
      </c>
      <c r="F5" s="310">
        <f>SUM(B5:E5)</f>
        <v>0</v>
      </c>
      <c r="G5" s="294"/>
    </row>
    <row r="6" spans="1:7" ht="20.100000000000001" customHeight="1">
      <c r="A6" s="295" t="s">
        <v>249</v>
      </c>
      <c r="B6" s="313">
        <v>0</v>
      </c>
      <c r="C6" s="313">
        <v>0</v>
      </c>
      <c r="D6" s="313">
        <v>0</v>
      </c>
      <c r="E6" s="313">
        <v>0</v>
      </c>
      <c r="F6" s="312">
        <f>SUM(B6:E6)</f>
        <v>0</v>
      </c>
      <c r="G6" s="296"/>
    </row>
    <row r="7" spans="1:7" s="92" customFormat="1" ht="20.100000000000001" customHeight="1">
      <c r="A7" s="304" t="s">
        <v>250</v>
      </c>
      <c r="B7" s="315">
        <f>SUM(B8:B12)</f>
        <v>0</v>
      </c>
      <c r="C7" s="315">
        <f>SUM(C8:C12)</f>
        <v>0</v>
      </c>
      <c r="D7" s="315">
        <f>SUM(D8:D12)</f>
        <v>0</v>
      </c>
      <c r="E7" s="315">
        <f>SUM(E8:E12)</f>
        <v>0</v>
      </c>
      <c r="F7" s="314">
        <f>SUM(B7:E7)</f>
        <v>0</v>
      </c>
      <c r="G7" s="305">
        <f>IFERROR(F7/$F$13,0)</f>
        <v>0</v>
      </c>
    </row>
    <row r="8" spans="1:7" ht="20.100000000000001" customHeight="1">
      <c r="A8" s="293" t="s">
        <v>251</v>
      </c>
      <c r="B8" s="311">
        <v>0</v>
      </c>
      <c r="C8" s="311">
        <v>0</v>
      </c>
      <c r="D8" s="311">
        <v>0</v>
      </c>
      <c r="E8" s="311">
        <v>0</v>
      </c>
      <c r="F8" s="310">
        <f>SUM(B8:E8)</f>
        <v>0</v>
      </c>
      <c r="G8" s="294"/>
    </row>
    <row r="9" spans="1:7" ht="20.100000000000001" customHeight="1">
      <c r="A9" s="297" t="s">
        <v>252</v>
      </c>
      <c r="B9" s="316">
        <v>0</v>
      </c>
      <c r="C9" s="316">
        <v>0</v>
      </c>
      <c r="D9" s="316">
        <v>0</v>
      </c>
      <c r="E9" s="316">
        <v>0</v>
      </c>
      <c r="F9" s="310">
        <f t="shared" ref="F9:F12" si="0">SUM(B9:E9)</f>
        <v>0</v>
      </c>
      <c r="G9" s="298"/>
    </row>
    <row r="10" spans="1:7" ht="20.100000000000001" customHeight="1">
      <c r="A10" s="297" t="s">
        <v>253</v>
      </c>
      <c r="B10" s="316">
        <v>0</v>
      </c>
      <c r="C10" s="316">
        <v>0</v>
      </c>
      <c r="D10" s="316">
        <v>0</v>
      </c>
      <c r="E10" s="316">
        <v>0</v>
      </c>
      <c r="F10" s="310">
        <f t="shared" si="0"/>
        <v>0</v>
      </c>
      <c r="G10" s="298"/>
    </row>
    <row r="11" spans="1:7" ht="20.100000000000001" customHeight="1">
      <c r="A11" s="297" t="s">
        <v>254</v>
      </c>
      <c r="B11" s="316">
        <v>0</v>
      </c>
      <c r="C11" s="316">
        <v>0</v>
      </c>
      <c r="D11" s="316">
        <v>0</v>
      </c>
      <c r="E11" s="316">
        <v>0</v>
      </c>
      <c r="F11" s="310">
        <f t="shared" si="0"/>
        <v>0</v>
      </c>
      <c r="G11" s="298"/>
    </row>
    <row r="12" spans="1:7" ht="20.100000000000001" customHeight="1">
      <c r="A12" s="297" t="s">
        <v>255</v>
      </c>
      <c r="B12" s="316">
        <v>0</v>
      </c>
      <c r="C12" s="316">
        <v>0</v>
      </c>
      <c r="D12" s="316">
        <v>0</v>
      </c>
      <c r="E12" s="316">
        <v>0</v>
      </c>
      <c r="F12" s="310">
        <f t="shared" si="0"/>
        <v>0</v>
      </c>
      <c r="G12" s="298"/>
    </row>
    <row r="13" spans="1:7" ht="20.100000000000001" customHeight="1">
      <c r="A13" s="291" t="s">
        <v>256</v>
      </c>
      <c r="B13" s="318">
        <f>B4+B7</f>
        <v>0</v>
      </c>
      <c r="C13" s="318">
        <f>C4+C7</f>
        <v>0</v>
      </c>
      <c r="D13" s="318">
        <f>D4+D7</f>
        <v>0</v>
      </c>
      <c r="E13" s="318">
        <f>E4+E7</f>
        <v>0</v>
      </c>
      <c r="F13" s="317">
        <f>SUM(B13:E13)</f>
        <v>0</v>
      </c>
      <c r="G13" s="292">
        <f>IFERROR(G4+G7,0)</f>
        <v>0</v>
      </c>
    </row>
    <row r="14" spans="1:7" ht="15.75" customHeight="1">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c r="A16" s="321" t="s">
        <v>257</v>
      </c>
      <c r="B16" s="315">
        <f>SUM(B17)</f>
        <v>0</v>
      </c>
      <c r="C16" s="315">
        <f>SUM(C17)</f>
        <v>0</v>
      </c>
      <c r="D16" s="315">
        <f>SUM(D17)</f>
        <v>0</v>
      </c>
      <c r="E16" s="315">
        <f>SUM(E17)</f>
        <v>0</v>
      </c>
      <c r="F16" s="314">
        <f>SUM(B16:E16)</f>
        <v>0</v>
      </c>
      <c r="G16" s="314"/>
    </row>
    <row r="17" spans="1:7" ht="20.100000000000001" customHeight="1">
      <c r="A17" s="322" t="s">
        <v>258</v>
      </c>
      <c r="B17" s="311">
        <v>0</v>
      </c>
      <c r="C17" s="311">
        <v>0</v>
      </c>
      <c r="D17" s="311">
        <v>0</v>
      </c>
      <c r="E17" s="311">
        <v>0</v>
      </c>
      <c r="F17" s="310">
        <f>SUM(B17:E17)</f>
        <v>0</v>
      </c>
      <c r="G17" s="310"/>
    </row>
    <row r="18" spans="1:7" ht="39" customHeight="1">
      <c r="A18" s="479" t="s">
        <v>259</v>
      </c>
      <c r="B18" s="480"/>
      <c r="C18" s="480"/>
      <c r="D18" s="480"/>
      <c r="E18" s="480"/>
      <c r="F18" s="480"/>
      <c r="G18" s="480"/>
    </row>
    <row r="19" spans="1:7" ht="84" customHeight="1">
      <c r="A19" s="301" t="s">
        <v>260</v>
      </c>
      <c r="B19" s="481"/>
      <c r="C19" s="481"/>
      <c r="D19" s="481"/>
      <c r="E19" s="481"/>
      <c r="F19" s="481"/>
      <c r="G19" s="481"/>
    </row>
    <row r="20" spans="1:7" ht="20.100000000000001" hidden="1" customHeight="1">
      <c r="A20" s="486" t="s">
        <v>261</v>
      </c>
      <c r="B20" s="487"/>
      <c r="C20" s="487"/>
      <c r="D20" s="487"/>
      <c r="E20" s="487"/>
    </row>
    <row r="21" spans="1:7" ht="42" hidden="1" customHeight="1">
      <c r="A21" s="488" t="s">
        <v>262</v>
      </c>
      <c r="B21" s="489"/>
      <c r="C21" s="489"/>
      <c r="D21" s="489"/>
      <c r="E21" s="489"/>
    </row>
    <row r="22" spans="1:7" ht="15.95" hidden="1" customHeight="1">
      <c r="A22" s="94" t="s">
        <v>202</v>
      </c>
      <c r="B22" s="482"/>
      <c r="C22" s="482"/>
      <c r="D22" s="482"/>
      <c r="E22" s="482"/>
    </row>
    <row r="23" spans="1:7" ht="15.95" hidden="1" customHeight="1">
      <c r="A23" s="95" t="s">
        <v>210</v>
      </c>
      <c r="B23" s="477"/>
      <c r="C23" s="477"/>
      <c r="D23" s="477"/>
      <c r="E23" s="477"/>
    </row>
    <row r="24" spans="1:7" ht="15.95" hidden="1" customHeight="1">
      <c r="A24" s="96" t="s">
        <v>212</v>
      </c>
      <c r="B24" s="476"/>
      <c r="C24" s="476"/>
      <c r="D24" s="476"/>
      <c r="E24" s="476"/>
    </row>
    <row r="25" spans="1:7" ht="15.95" hidden="1" customHeight="1">
      <c r="A25" s="97" t="s">
        <v>214</v>
      </c>
      <c r="B25" s="477"/>
      <c r="C25" s="477"/>
      <c r="D25" s="477"/>
      <c r="E25" s="477"/>
    </row>
    <row r="26" spans="1:7" ht="15.95" hidden="1" customHeight="1">
      <c r="A26" s="97" t="s">
        <v>216</v>
      </c>
      <c r="B26" s="477"/>
      <c r="C26" s="477"/>
      <c r="D26" s="477"/>
      <c r="E26" s="477"/>
    </row>
    <row r="27" spans="1:7" ht="15.95" hidden="1" customHeight="1">
      <c r="A27" s="96" t="s">
        <v>218</v>
      </c>
      <c r="B27" s="477"/>
      <c r="C27" s="477"/>
      <c r="D27" s="477"/>
      <c r="E27" s="477"/>
    </row>
    <row r="28" spans="1:7" ht="15.95" hidden="1" customHeight="1">
      <c r="A28" s="95" t="s">
        <v>263</v>
      </c>
      <c r="B28" s="477"/>
      <c r="C28" s="477"/>
      <c r="D28" s="477"/>
      <c r="E28" s="477"/>
    </row>
    <row r="29" spans="1:7" ht="15.95" hidden="1" customHeight="1">
      <c r="A29" s="96" t="s">
        <v>222</v>
      </c>
      <c r="B29" s="477"/>
      <c r="C29" s="477"/>
      <c r="D29" s="477"/>
      <c r="E29" s="477"/>
    </row>
    <row r="30" spans="1:7" ht="15.95" hidden="1" customHeight="1">
      <c r="A30" s="97" t="s">
        <v>224</v>
      </c>
      <c r="B30" s="477"/>
      <c r="C30" s="477"/>
      <c r="D30" s="477"/>
      <c r="E30" s="477"/>
    </row>
    <row r="31" spans="1:7" ht="15.95" hidden="1" customHeight="1">
      <c r="A31" s="97" t="s">
        <v>226</v>
      </c>
      <c r="B31" s="477"/>
      <c r="C31" s="477"/>
      <c r="D31" s="477"/>
      <c r="E31" s="477"/>
    </row>
    <row r="32" spans="1:7" ht="26.45" hidden="1">
      <c r="A32" s="96" t="s">
        <v>228</v>
      </c>
      <c r="B32" s="477"/>
      <c r="C32" s="477"/>
      <c r="D32" s="477"/>
      <c r="E32" s="477"/>
    </row>
    <row r="33" spans="1:5" ht="15.95" hidden="1" customHeight="1">
      <c r="A33" s="96" t="s">
        <v>230</v>
      </c>
      <c r="B33" s="477"/>
      <c r="C33" s="477"/>
      <c r="D33" s="477"/>
      <c r="E33" s="477"/>
    </row>
    <row r="34" spans="1:5" ht="26.45" hidden="1">
      <c r="A34" s="98" t="s">
        <v>264</v>
      </c>
      <c r="B34" s="477"/>
      <c r="C34" s="477"/>
      <c r="D34" s="477"/>
      <c r="E34" s="477"/>
    </row>
    <row r="35" spans="1:5" ht="15.95" hidden="1" customHeight="1">
      <c r="A35" s="96" t="s">
        <v>234</v>
      </c>
      <c r="B35" s="477"/>
      <c r="C35" s="477"/>
      <c r="D35" s="477"/>
      <c r="E35" s="477"/>
    </row>
    <row r="36" spans="1:5" ht="15.95" hidden="1" customHeight="1">
      <c r="A36" s="96" t="s">
        <v>235</v>
      </c>
      <c r="B36" s="477"/>
      <c r="C36" s="477"/>
      <c r="D36" s="477"/>
      <c r="E36" s="477"/>
    </row>
    <row r="37" spans="1:5" ht="15.95" hidden="1" customHeight="1">
      <c r="A37" s="99" t="s">
        <v>265</v>
      </c>
      <c r="B37" s="477"/>
      <c r="C37" s="477"/>
      <c r="D37" s="477"/>
      <c r="E37" s="477"/>
    </row>
    <row r="38" spans="1:5" ht="15.95" hidden="1" customHeight="1">
      <c r="A38" s="287" t="s">
        <v>266</v>
      </c>
      <c r="B38" s="477"/>
      <c r="C38" s="477"/>
      <c r="D38" s="477"/>
      <c r="E38" s="477"/>
    </row>
    <row r="39" spans="1:5" ht="15.75" hidden="1" customHeight="1">
      <c r="A39" s="100"/>
      <c r="B39" s="484"/>
      <c r="C39" s="484"/>
      <c r="D39" s="101"/>
      <c r="E39" s="306"/>
    </row>
    <row r="40" spans="1:5" ht="15.95" hidden="1" customHeight="1">
      <c r="A40" s="102"/>
      <c r="B40" s="485"/>
      <c r="C40" s="485"/>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3172B9-2977-4C18-B664-3CE1221C9D80}"/>
</file>

<file path=customXml/itemProps2.xml><?xml version="1.0" encoding="utf-8"?>
<ds:datastoreItem xmlns:ds="http://schemas.openxmlformats.org/officeDocument/2006/customXml" ds:itemID="{9B7351F4-2860-4DFF-831E-83A8EAEF656F}"/>
</file>

<file path=customXml/itemProps3.xml><?xml version="1.0" encoding="utf-8"?>
<ds:datastoreItem xmlns:ds="http://schemas.openxmlformats.org/officeDocument/2006/customXml" ds:itemID="{BE39FD38-3CED-4AC5-AC47-28F27CE4707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
  <cp:revision/>
  <dcterms:created xsi:type="dcterms:W3CDTF">2019-06-05T06:35:37Z</dcterms:created>
  <dcterms:modified xsi:type="dcterms:W3CDTF">2026-05-26T05:56:52Z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