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a_delovni_zvezek"/>
  <mc:AlternateContent xmlns:mc="http://schemas.openxmlformats.org/markup-compatibility/2006">
    <mc:Choice Requires="x15">
      <x15ac:absPath xmlns:x15ac="http://schemas.microsoft.com/office/spreadsheetml/2010/11/ac" url="https://regionalnisklad.sharepoint.com/sites/SPODBUDE496/Dokumenti v skupni rabi/2_Finančni produkti/2026_NVO_Gasilci/"/>
    </mc:Choice>
  </mc:AlternateContent>
  <xr:revisionPtr revIDLastSave="2443" documentId="8_{8200DDE6-51AE-4FCE-A0AF-1918B71EA3A9}" xr6:coauthVersionLast="47" xr6:coauthVersionMax="47" xr10:uidLastSave="{B08FA29A-79E8-4368-AFA3-F1221A083759}"/>
  <bookViews>
    <workbookView xWindow="-105" yWindow="0" windowWidth="26010" windowHeight="20985" xr2:uid="{4E1D33EC-0C41-4C6E-8946-62582960059F}"/>
  </bookViews>
  <sheets>
    <sheet name="MERILA" sheetId="2" r:id="rId1"/>
  </sheets>
  <definedNames>
    <definedName name="_Hlk146790821" localSheetId="0">MERILA!$A$17</definedName>
    <definedName name="_Hlk146892016" localSheetId="0">MERILA!$A$60</definedName>
    <definedName name="_xlnm.Print_Area" localSheetId="0">MERILA!$A$1:$E$66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2" l="1"/>
  <c r="D51" i="2"/>
  <c r="E47" i="2"/>
  <c r="D47" i="2"/>
  <c r="E38" i="2"/>
  <c r="D38" i="2"/>
  <c r="E25" i="2"/>
  <c r="D25" i="2"/>
  <c r="E12" i="2" l="1"/>
  <c r="D12" i="2"/>
  <c r="E56" i="2" l="1"/>
  <c r="E43" i="2" l="1"/>
  <c r="D16" i="2"/>
  <c r="E33" i="2"/>
  <c r="D33" i="2"/>
  <c r="D56" i="2"/>
  <c r="E60" i="2"/>
  <c r="E55" i="2" s="1"/>
  <c r="D60" i="2"/>
  <c r="D43" i="2"/>
  <c r="D24" i="2" s="1"/>
  <c r="E29" i="2"/>
  <c r="D29" i="2"/>
  <c r="E16" i="2"/>
  <c r="E8" i="2"/>
  <c r="D8" i="2"/>
  <c r="D55" i="2" l="1"/>
  <c r="E24" i="2"/>
  <c r="E7" i="2"/>
  <c r="D7" i="2"/>
  <c r="D64" i="2" l="1"/>
  <c r="E66" i="2"/>
  <c r="B66" i="2" s="1"/>
</calcChain>
</file>

<file path=xl/sharedStrings.xml><?xml version="1.0" encoding="utf-8"?>
<sst xmlns="http://schemas.openxmlformats.org/spreadsheetml/2006/main" count="138" uniqueCount="124">
  <si>
    <t>MERILA ZA OCENJEVANJE VLOG</t>
  </si>
  <si>
    <t>Razpisna dokumentacija št. 2</t>
  </si>
  <si>
    <t>Številka razpisa</t>
  </si>
  <si>
    <t>Naziv razpisa</t>
  </si>
  <si>
    <t>Pojasnilo</t>
  </si>
  <si>
    <t xml:space="preserve">Popolna vloga bo ocenjena s strani dveh neodvisnih ocenjevalcev na podlagi meril, ki so navedena v nadaljevanju.  
Posamezna vloga lahko skupaj prejme 100 točk. Za odobritev mora vloga doseči najmanj 25 točk. 
Točke se v okviru posameznega merila dodelijo na podlagi ustreznih pravnih podlag (uredb), predstavitve vlagatelja in projekta v vlogi oz. dokazilih, priloženih k vlogi (npr. v Poslovno-finančni prilogi, …). </t>
  </si>
  <si>
    <t>OZNAKA MERILA</t>
  </si>
  <si>
    <t>MERILO</t>
  </si>
  <si>
    <t>PRILOGA / PODLAGA za dodelitev točk</t>
  </si>
  <si>
    <t>ŠT. TOČK</t>
  </si>
  <si>
    <t>SAMOOCENITEV</t>
  </si>
  <si>
    <t>1. REGIONALNI VIDIK</t>
  </si>
  <si>
    <t>Na osnovi seznama OPO in ANS</t>
  </si>
  <si>
    <t>1.16</t>
  </si>
  <si>
    <t xml:space="preserve">Lokacija projekta glede na območje Triglavskega narodnega parka (TNP) </t>
  </si>
  <si>
    <t>Vpogled Sklada v Atlas okolja</t>
  </si>
  <si>
    <t>1.16.01</t>
  </si>
  <si>
    <t xml:space="preserve">Projekt se nahaja na območju TNP </t>
  </si>
  <si>
    <t>1.16.02</t>
  </si>
  <si>
    <t xml:space="preserve">Projekt se ne nahaja na območju TNP </t>
  </si>
  <si>
    <t xml:space="preserve">Točke po merilu lokacija projekta glede na območje Triglavskega narodnega parka (TNP) se določi glede na to, ali je lokacija projekta na območju TNP, in sicer na podlagi vpogleda SRRS v Atlas okolja - https://gis.arso.gov.si/atlasokolja/profile.aspx?id=Atlas_Okolja_AXL@Arso  </t>
  </si>
  <si>
    <t>1.02</t>
  </si>
  <si>
    <t>Stopnja razvitosti razvojne regije projekta</t>
  </si>
  <si>
    <t>1.02.01</t>
  </si>
  <si>
    <t>Pomurska (172,5)</t>
  </si>
  <si>
    <t>1.02.02</t>
  </si>
  <si>
    <t>Primorsko-notranjska (138,3), Podravska (133,4), Zasavska (132,3)</t>
  </si>
  <si>
    <t>1.02.03</t>
  </si>
  <si>
    <t>Koroška (127,7), Posavska (121,8)</t>
  </si>
  <si>
    <t>1.02.04</t>
  </si>
  <si>
    <t>Goriška (117,1), Savinjska (109,3)</t>
  </si>
  <si>
    <t>1.02.05</t>
  </si>
  <si>
    <t>Obalno-kraška (103,2), Jugovzhodna Slovenija (93,0),  Gorenjska (85,3)</t>
  </si>
  <si>
    <t>1.02.06</t>
  </si>
  <si>
    <t>Osrednjeslovenska (49,6).</t>
  </si>
  <si>
    <t>2. TRAJNOSTNI VIDIK</t>
  </si>
  <si>
    <t>2.36</t>
  </si>
  <si>
    <t>Strokovni kader pri vlagatelju in na projektu</t>
  </si>
  <si>
    <t>2.36.01</t>
  </si>
  <si>
    <t>Strokovni kader pri vlagatelju oz. na projektu izkazuje izkušnje in strokovno usposobljenost s področja projekta.</t>
  </si>
  <si>
    <t>2.36.02</t>
  </si>
  <si>
    <t>Strokovni kader pri vlagatelju oz. na projektu delno izkazujejo izkušnje oz. strokovno usposobljenost s področja projekta</t>
  </si>
  <si>
    <t>Točke po tem merilu se določi skladno z rangom števila točk, in sicer na podlagi izkušenj in strokovne usposobljenosti strokovnega kadra pri vlagatelju oz. na projektu.  Pod izkušnjami in strokovno usposobljenostjo se štejejo: potrdila oz. dokazila o gasilskih specialnostih, tehničnih usposabljanjih, usposobljenosti za upravljanje zaščitne in reševalne opreme, izkušnje z vodenjem projektov gradnje ali sanacije objektov, digitalizacije ali uvajanja OVE.</t>
  </si>
  <si>
    <t>2.55</t>
  </si>
  <si>
    <t>Digitalizacija poslovanja</t>
  </si>
  <si>
    <t>2.55.01</t>
  </si>
  <si>
    <t>Vlagatelj s projektom vlaga v posodobitev informacijskih sistemov oz. bo digitaliziral celotno poslovanje ali pa ima vlagatelj že poslovne procese celovito digitalizirane (notranje in zunanje)</t>
  </si>
  <si>
    <t>2.55.02</t>
  </si>
  <si>
    <t>Vlagatelj ima digitaliziran samo osnovni proces oz. so procesi digitalizirani samo v manjšem delu izvajanja dejavnosti</t>
  </si>
  <si>
    <t>Točke po tem merilu se določi skladno z rangom števila točk, in sicer na digitalizacije poslovnih procesov vlagatelja. Celovita digitalizacija npr. vključuje: digitalna evidenca opreme, intervencij, alarmiranja, usposabljanj, internih postopkov, komunikacij, vodenja članstva. Delna digitalizacija pa vključuje npr. delni informacijski sistem, uporaba radijskih terminalov ali digitalnih obrazcev.</t>
  </si>
  <si>
    <t>2.58</t>
  </si>
  <si>
    <t>Certifikati, priznanja (v zadnjih 5-ih letih)</t>
  </si>
  <si>
    <t>Certifikati, priznanja </t>
  </si>
  <si>
    <t>2.58.01</t>
  </si>
  <si>
    <t> Vlagatelj ima pridobljen certifikat kakovosti poslovanja</t>
  </si>
  <si>
    <t>2.58.02</t>
  </si>
  <si>
    <t>Vlagatelj ima pridobljena priznanja ali druge certifikate za izvajanje dejavnosti</t>
  </si>
  <si>
    <t>2.58.03</t>
  </si>
  <si>
    <t>Vlagatelj nima pridobljenega certifikata kakovosti poslovanja, drugih certifikatov ali priznanj za izvajanje dejavnosti</t>
  </si>
  <si>
    <t xml:space="preserve">Točke po tem merilu se določi skladno z rangom števila točk, in sicer na podlagi pridobljenih certifikatov oz. priznanj. Za certifikat kakovosti poslovanja šteje npr. ISO 9001, 14001, ipd.. Druga priznanja oz. certifikati poslovanja pa vključujejo npr. priznanja GZS, občinska priznanja, itd. </t>
  </si>
  <si>
    <t>2.59</t>
  </si>
  <si>
    <t>Sodelovanje pri evropskih/nacionalnih projektih (v zadnjih 5-ih letih)</t>
  </si>
  <si>
    <t>Odločba, pogodba</t>
  </si>
  <si>
    <t>2.59.01</t>
  </si>
  <si>
    <t>Vlagatelj je že sodeloval / izvajal evropski projekt</t>
  </si>
  <si>
    <t>2.59.02</t>
  </si>
  <si>
    <t>Vlagatelj je že sodeloval / izvajal nacionalni projekt (sofinanciran iz državnega proračuna)</t>
  </si>
  <si>
    <t>2.59.03</t>
  </si>
  <si>
    <t>Vlagatelj še ni sodeloval / izvajal evropski projekt / nacionalni projekt</t>
  </si>
  <si>
    <t xml:space="preserve">Točke po tem merilu se določi skladno z rangom števila točk, in sicer na podlagi izkazanega sodelovanja pri evropskih/nacionalnih projektih.  </t>
  </si>
  <si>
    <t>2.60</t>
  </si>
  <si>
    <t xml:space="preserve">Namen projekta  </t>
  </si>
  <si>
    <t>Poslovno- finančna priloga </t>
  </si>
  <si>
    <t>2.60.01</t>
  </si>
  <si>
    <t>Namen projekta je širitev dejavnosti vlagatelja oz. predstavlja tehnološki napredek vlagatelja</t>
  </si>
  <si>
    <t>2.60.02</t>
  </si>
  <si>
    <t>Vlagatelj s projektom ne bo širil vsebine svoje dejavnosti oz. tehnološko napredoval</t>
  </si>
  <si>
    <t>Točke po tem merilu se določi skladno z rangom števila točk, in sicer na podlagi izkazanega namena projekta. Širitev dejavnosti vključuje npr. nakup novega gasilskega vozila, ki omogoča naloge, ki jih vlagatelj trenutno ne more izvajati, nakup specializiranbe opreme za nove vrste intervencij, itd.</t>
  </si>
  <si>
    <t>2.67</t>
  </si>
  <si>
    <t>Vlaganja na področju obnovljivih virov energije</t>
  </si>
  <si>
    <t>Izpis iz registra OS in druga dokazila o uporabi  (OVE)</t>
  </si>
  <si>
    <t>2.67.01</t>
  </si>
  <si>
    <t>Vlagatelj že izrablja energijo iz obnovljivih virov energije (OVE)</t>
  </si>
  <si>
    <t>2.67.02</t>
  </si>
  <si>
    <t>Vlagatelj še ne izrablja energije iz obnovljivih virov energije (OVE)</t>
  </si>
  <si>
    <t>Vlagatelj dobi točke po tem merilu v kolikor izkaže, da pri izvajanju dejavnosti oz. poslovanju izrablja energijo iz obnovljivih virov energije - OVE (geotermalna energija, sončna energija, energija vetra, biomasa, vodna energija itd.). V ta namen vlagatelj priloži Izpis iz registra osnovnih sredstev in/ali druga dokazila o uporabi OVE, ki jih predloži vlagatelj (npr. račun).</t>
  </si>
  <si>
    <t>2.75</t>
  </si>
  <si>
    <t xml:space="preserve">Projekt blaženja/prilagajanja podnebnim spremembam </t>
  </si>
  <si>
    <t xml:space="preserve">Poslovno- finančna priloga </t>
  </si>
  <si>
    <t>2.75.01</t>
  </si>
  <si>
    <t xml:space="preserve">Projekt vlagatelja je s področja blaženja/prilagajanja podnebnim spremembam  </t>
  </si>
  <si>
    <t>2.75.02</t>
  </si>
  <si>
    <t xml:space="preserve">Projekt vlagatelja ni s področja blaženja/prilagajanja podnebnim spremembam  </t>
  </si>
  <si>
    <t>3. FINANČNA OCENA</t>
  </si>
  <si>
    <t xml:space="preserve"> 3.02</t>
  </si>
  <si>
    <t xml:space="preserve">Delež dolgov v financiranju </t>
  </si>
  <si>
    <r>
      <t>Vpogled Sklada v EBONITETE</t>
    </r>
    <r>
      <rPr>
        <sz val="8.5"/>
        <color rgb="FF195728"/>
        <rFont val="Arial"/>
        <family val="2"/>
        <charset val="238"/>
      </rPr>
      <t xml:space="preserve">               </t>
    </r>
  </si>
  <si>
    <t xml:space="preserve"> 3.02.01</t>
  </si>
  <si>
    <t xml:space="preserve">Delež dolgov v financiranju od 0,00 % do 49,99 % </t>
  </si>
  <si>
    <t xml:space="preserve"> 3.02.02</t>
  </si>
  <si>
    <t xml:space="preserve">Delež dolgov v financiranju od 50,00 % do 99,99 % </t>
  </si>
  <si>
    <t xml:space="preserve"> 3.15</t>
  </si>
  <si>
    <t>Višina celotnih prihodkov</t>
  </si>
  <si>
    <t xml:space="preserve"> 3.15.01</t>
  </si>
  <si>
    <t xml:space="preserve">Celotni prihodek  je 500.000 EUR ali več </t>
  </si>
  <si>
    <t xml:space="preserve"> 3.15.02</t>
  </si>
  <si>
    <t xml:space="preserve">Celotni prihodek je manjši ali enak 499.999,99 EUR </t>
  </si>
  <si>
    <t>Točke po merilu višina celotnih prihodkov se določi skladno z rangom števila točk, in sicer na podlagi celotnih prihodkov za preteklo leto (po objavi uradnih izkazov), ki so razvidni iz sistema Ebonitete.si. Višina celotnih prihodkov se ocenjuje pri vlagateljih, pri katerih se ocenjuje tudi delež dolgov v financiranju.</t>
  </si>
  <si>
    <t>NAJVIŠJE MOŽNO ŠTEVILO TOČK PO JAVNEM RAZPISU</t>
  </si>
  <si>
    <t>MINIMALNI PRAG ZA ODOBRITEV VLOGE</t>
  </si>
  <si>
    <t>SKUPAJ TOČKE</t>
  </si>
  <si>
    <t>Poslovno – finančna priloga</t>
  </si>
  <si>
    <t>Lokacija projekta glede na obmejna problemska območja (OPO) ali območja avtohtonih narodnih skupnosti (ANS)</t>
  </si>
  <si>
    <t>Lokacija projekta se nahaja na OPO ali na območju ANS</t>
  </si>
  <si>
    <t>Lokacija projekta se ne nahaja na OPO ali na območju ANS</t>
  </si>
  <si>
    <t>Vlagatelj po tem merilu pridobi točke glede na indeks razvojne ogroženosti razvojne regije, v kateri se izvaja projekt. Pravna podlaga za uporabo tega merila je Pravilnik o razvrstitvi razvojnih regij po stopnji razvitosti za programsko obdobje 2021–2027 (Uradni list RS, št. 118/21).</t>
  </si>
  <si>
    <t>Točke po merilu delež dolgov v financiranju se določi skladno z rangom števila točk, in sicer na podlagi deleža dolgov v financiranju, ki je razviden iz sistema Ebonitete.si. 
Izjema so le vlagatelji, ki so registrirani kot javni zavodi (355) ali javni raziskovalni zavodi (361), pri kateri se delež dolgov v financiranju izračuna na podlagi formule:
Merilo Delež dolga v financiranju se uporabi pri vlagateljih, ki so pravne osebe, ki izkazujejo neprofitni status in namen delovanja, bonitetna ocena pa ni izračunana in ni vidna na ebonitete.si, organizirani kot: zavodi (javni zavod, zavod, zavod v zasebni lasti, javni raziskovalni zavod, zavod v družbeni lasti, skupnost zavodov), zbornica (zbornica, gospodarska zbornica, skladi, javni sklad, sklad), društva, (društvo, zveza društev), ustanova, ostale organizacije, organizirane kot: dobrodelna organizacija, nevladna organizacija, študentska organizacija, narodnostna skupnost, javna agencija.
Finančne podatke za preteklo leto se preveri iz sistema Ebonitete.si.</t>
  </si>
  <si>
    <t>Projekt se šteje za prispevek k zelenemu prehodu (blaženje in prilagajanje podnebnih sprememb), če vključuje ukrepe, ki zmanjšujejo emisije toplogrednih plinov, povečujejo energetsko učinkovitost ali povečujejo odpornost objektov na podnebne vplive.
Takšni ukrepi lahko vključujejo: 
- energetsko sanacijo stavb (toplotna izolacija sten, streh in tal, zamenjava oken in vrat),
- prenovo ogrevalnih in prezračevalnih sistemov ter uvedbo energetsko učinkovite razsvetljave ali pametnih sistemov za upravljanje porabe energije,
- uporabo obnovljivih virov energije (sončne elektrarne, toplotne črpalke ipd.),
- gradnjo skoraj ničenergijskih stavb in uporabo trajnostnih materialov (les, reciklirani materiali),
- prehod prevoznih sredstev ali delovnih strojev na hibridni, električni ali plinski pogon,
- druge ukrepe, ki prispevajo k zmanjšanju porabe energije ali povečanju odpornosti stavb na podnebne vplive.
Vlagatelj prejme točke po tem merilu glede na vsebino predvidenih ukrepov, pri čemer se to povečanje praviloma odraža preko kazalnikov iz Ukrepa Izvedba ukrepov na področju zelenega prehoda.</t>
  </si>
  <si>
    <t xml:space="preserve">Točke po tem merilu se dodelijo glede na to, ali se projekt nahaja na obmejnem problemskem območju ali na območju avtohtonih narodnih skupnosti .
Obmejna problemska območja so opredeljena v Uredbi o določitvi obmejnih problemskih območij (Ur. l. RS, št. 22/11, 97/12, 24/15, 35/17, 101/20, 112/22 in 92/24).  
Upravičena avtohtona narodnostno mešana območja z madžarsko narodnostno skupnostjo so v naslednjih naseljih: 
v občini Dobrovnik: Dobrovnik/ Dobronak in Žitkovci/ Zsitkóc, 
v občini Hodoš: Hodoš/ Hodos in Krplivnik/ Kapornak, 
v občini Moravske Toplice: Motvarjevci/ Szentlászló, Pordašinci/ Kisfalu, Čikečka vas/ Csekefa, Prosenjakovci/ Pártosfalva, Središče/ Szerdahely, 
v občini Lendava: Radmožanci/ Radamos, Kamovci/ Kámaháza, Genterovci/ Göntérháza, Mostje/ Hidvég, Banuta/ Bánuta, Dolga vas/ Hosszúfalu, Dolgovaške gorice/ Hosszúfaluhegy, Lendavske gorice/ Lendahegy, Lendava/ Lendva, Dolnji Lakoš/ Alsólakos, Gornji Lakoš/ Felsölakos, Čentiba/ Csente, Dolina/ Völgyifalu, Pince/ Pince, Pince marof/ Pincemajor, Petišovci/ Petesháza, Trimlini/ Hármasmalom, Gaberje/ Gyetryános, Kapca/ Kapca, Kot/ Kót 
in v občini Šalovci: Domanjševci/ Domonkosfa. 
Upravičena avtohtona narodnostno mešana območja z italijansko narodnostno skupnostjo so v naslednjih naseljih: 
v občini Izola: Izola/ Isola (mesto), Dobrava, Jagodje, 
v občini Koper: Ankaran/ Ancarano, Barizoni/ Barisoni, Bertoki/ Bertocchi, Bošmarin/ Bossamarino, Cerej/ Cerei, Hrvatini/ Crevatini, Kampel/ Campel, Kolomban/ Colombano, Koper/ Capodistria (mesto), Prade/ Prade, Premančan, Škofije/ Val-marin, Šalara/ Salara, Škocjan/ San Canziano, 
in v občini Piran: Piran/ Pirano (mesto), Portorož/ Portorose, Lucija/ Lucia, Strunjan/ Strugnano, Seča/ Sezza, Sečovlje/ Sicciole, Parecag/ Parezzago, Dragonja. </t>
  </si>
  <si>
    <t>1.11</t>
  </si>
  <si>
    <t>1.11.01</t>
  </si>
  <si>
    <t>1.11.02</t>
  </si>
  <si>
    <t>Javni razpis za finančni produkt – NVO Gasilci z dne 18. 3. 2026 (v nadaljevanju razpis)</t>
  </si>
  <si>
    <t>0301-2/2025-SRRS-6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</si>
</sst>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0\ "/>
  </numFmts>
  <fonts count="16" x14ac:knownFonts="1">
    <font>
      <sz val="11"/>
      <color theme="1"/>
      <name val="Aptos Narrow"/>
      <family val="2"/>
      <charset val="238"/>
      <scheme val="minor"/>
    </font>
    <font>
      <sz val="11"/>
      <color theme="1"/>
      <name val="Aptos Narrow"/>
      <family val="2"/>
      <charset val="238"/>
      <scheme val="minor"/>
    </font>
    <font>
      <sz val="8.5"/>
      <color rgb="FF5E5E5E"/>
      <name val="Arial"/>
      <family val="2"/>
      <charset val="238"/>
    </font>
    <font>
      <b/>
      <sz val="9"/>
      <color rgb="FFFFFFFF"/>
      <name val="Arial"/>
      <family val="2"/>
      <charset val="238"/>
    </font>
    <font>
      <b/>
      <sz val="10"/>
      <color rgb="FFFFFFFF"/>
      <name val="Arial"/>
      <family val="2"/>
      <charset val="238"/>
    </font>
    <font>
      <b/>
      <sz val="8.5"/>
      <color rgb="FF195728"/>
      <name val="Arial"/>
      <family val="2"/>
      <charset val="238"/>
    </font>
    <font>
      <sz val="8.5"/>
      <color rgb="FF195728"/>
      <name val="Arial"/>
      <family val="2"/>
      <charset val="238"/>
    </font>
    <font>
      <sz val="10"/>
      <color theme="1"/>
      <name val="Aptos Narrow"/>
      <family val="2"/>
      <charset val="238"/>
      <scheme val="minor"/>
    </font>
    <font>
      <sz val="8.5"/>
      <color theme="2" tint="-0.89999084444715716"/>
      <name val="Arial"/>
      <family val="2"/>
      <charset val="238"/>
    </font>
    <font>
      <sz val="9"/>
      <color theme="1"/>
      <name val="Aptos Narrow"/>
      <family val="2"/>
      <charset val="238"/>
      <scheme val="minor"/>
    </font>
    <font>
      <b/>
      <sz val="9"/>
      <color rgb="FFCCFFCC"/>
      <name val="Arial"/>
      <family val="2"/>
      <charset val="238"/>
    </font>
    <font>
      <b/>
      <sz val="8.5"/>
      <color rgb="FFFFFFFF"/>
      <name val="Arial"/>
      <family val="2"/>
      <charset val="238"/>
    </font>
    <font>
      <i/>
      <sz val="8.5"/>
      <color rgb="FF5E5E5E"/>
      <name val="Arial"/>
      <family val="2"/>
      <charset val="238"/>
    </font>
    <font>
      <i/>
      <sz val="11"/>
      <color theme="1"/>
      <name val="Aptos Narrow"/>
      <family val="2"/>
      <charset val="238"/>
      <scheme val="minor"/>
    </font>
    <font>
      <sz val="8"/>
      <name val="Aptos Narrow"/>
      <family val="2"/>
      <charset val="238"/>
      <scheme val="minor"/>
    </font>
    <font>
      <b/>
      <sz val="8.5"/>
      <color theme="6"/>
      <name val="Arial"/>
      <family val="2"/>
      <charset val="238"/>
    </font>
  </fonts>
  <fills count="10">
    <fill>
      <patternFill patternType="none"/>
    </fill>
    <fill>
      <patternFill patternType="gray125"/>
    </fill>
    <fill>
      <patternFill patternType="solid">
        <fgColor rgb="FFFFFFCC"/>
      </patternFill>
    </fill>
    <fill>
      <patternFill patternType="solid">
        <fgColor rgb="FF9EC2A6"/>
        <bgColor indexed="64"/>
      </patternFill>
    </fill>
    <fill>
      <patternFill patternType="solid">
        <fgColor rgb="FF868686"/>
        <bgColor indexed="64"/>
      </patternFill>
    </fill>
    <fill>
      <patternFill patternType="solid">
        <fgColor rgb="FFD1D8CF"/>
        <bgColor indexed="64"/>
      </patternFill>
    </fill>
    <fill>
      <patternFill patternType="solid">
        <fgColor rgb="FFFFFFFF"/>
        <bgColor indexed="64"/>
      </patternFill>
    </fill>
    <fill>
      <patternFill patternType="solid">
        <fgColor rgb="FFCCD1CD"/>
        <bgColor indexed="64"/>
      </patternFill>
    </fill>
    <fill>
      <patternFill patternType="solid">
        <fgColor rgb="FFEAEDE9"/>
        <bgColor indexed="64"/>
      </patternFill>
    </fill>
    <fill>
      <patternFill patternType="solid">
        <fgColor rgb="FF649981"/>
        <bgColor indexed="64"/>
      </patternFill>
    </fill>
  </fills>
  <borders count="6">
    <border>
      <left/>
      <right/>
      <top/>
      <bottom/>
      <diagonal/>
    </border>
    <border>
      <left style="thin">
        <color rgb="FFB2B2B2"/>
      </left>
      <right style="thin">
        <color rgb="FFB2B2B2"/>
      </right>
      <top style="thin">
        <color rgb="FFB2B2B2"/>
      </top>
      <bottom style="thin">
        <color rgb="FFB2B2B2"/>
      </bottom>
      <diagonal/>
    </border>
    <border>
      <left style="thin">
        <color rgb="FF868686"/>
      </left>
      <right style="thin">
        <color rgb="FF868686"/>
      </right>
      <top style="thin">
        <color rgb="FF868686"/>
      </top>
      <bottom style="thin">
        <color rgb="FF868686"/>
      </bottom>
      <diagonal/>
    </border>
    <border>
      <left style="thin">
        <color rgb="FF868686"/>
      </left>
      <right/>
      <top style="thin">
        <color rgb="FF868686"/>
      </top>
      <bottom style="thin">
        <color rgb="FF868686"/>
      </bottom>
      <diagonal/>
    </border>
    <border>
      <left/>
      <right style="thin">
        <color rgb="FF868686"/>
      </right>
      <top style="thin">
        <color rgb="FF868686"/>
      </top>
      <bottom style="thin">
        <color rgb="FF868686"/>
      </bottom>
      <diagonal/>
    </border>
    <border>
      <left/>
      <right/>
      <top style="thin">
        <color rgb="FF868686"/>
      </top>
      <bottom style="thin">
        <color rgb="FF868686"/>
      </bottom>
      <diagonal/>
    </border>
  </borders>
  <cellStyleXfs count="2">
    <xf numFmtId="0" fontId="0" fillId="0" borderId="0"/>
    <xf numFmtId="0" fontId="1" fillId="2" borderId="1" applyNumberFormat="0" applyFont="0" applyAlignment="0" applyProtection="0"/>
  </cellStyleXfs>
  <cellXfs count="45">
    <xf numFmtId="0" fontId="0" fillId="0" borderId="0" xfId="0"/>
    <xf numFmtId="0" fontId="2" fillId="0" borderId="2" xfId="0" applyFont="1" applyBorder="1" applyAlignment="1">
      <alignment vertical="center" wrapText="1"/>
    </xf>
    <xf numFmtId="0" fontId="3" fillId="3" borderId="2" xfId="0" applyFont="1" applyFill="1" applyBorder="1" applyAlignment="1">
      <alignment vertical="center" wrapText="1"/>
    </xf>
    <xf numFmtId="0" fontId="3" fillId="3" borderId="2" xfId="0" applyFont="1" applyFill="1" applyBorder="1" applyAlignment="1">
      <alignment horizontal="center" vertical="center" wrapText="1"/>
    </xf>
    <xf numFmtId="0" fontId="7" fillId="0" borderId="0" xfId="0" applyFont="1"/>
    <xf numFmtId="0" fontId="3" fillId="4" borderId="2" xfId="0" applyFont="1" applyFill="1" applyBorder="1" applyAlignment="1">
      <alignment vertical="center" wrapText="1"/>
    </xf>
    <xf numFmtId="0" fontId="3" fillId="4" borderId="2" xfId="0"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0" fontId="9" fillId="0" borderId="0" xfId="0" applyFont="1"/>
    <xf numFmtId="0" fontId="5" fillId="5" borderId="2" xfId="0" applyFont="1" applyFill="1" applyBorder="1" applyAlignment="1">
      <alignment vertical="center" wrapText="1"/>
    </xf>
    <xf numFmtId="0" fontId="5" fillId="5" borderId="2" xfId="0" applyFont="1" applyFill="1" applyBorder="1" applyAlignment="1">
      <alignment horizontal="center" vertical="center" wrapText="1"/>
    </xf>
    <xf numFmtId="164" fontId="5" fillId="5"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horizontal="left" vertical="center" wrapText="1"/>
    </xf>
    <xf numFmtId="0" fontId="12" fillId="0" borderId="2" xfId="0" applyFont="1" applyBorder="1" applyAlignment="1">
      <alignment vertical="center" wrapText="1"/>
    </xf>
    <xf numFmtId="0" fontId="13" fillId="0" borderId="0" xfId="0" applyFont="1"/>
    <xf numFmtId="0" fontId="2" fillId="6" borderId="2" xfId="0" applyFont="1" applyFill="1" applyBorder="1" applyAlignment="1">
      <alignment vertical="center" wrapText="1"/>
    </xf>
    <xf numFmtId="0" fontId="5" fillId="7" borderId="2" xfId="0" applyFont="1" applyFill="1" applyBorder="1" applyAlignment="1">
      <alignment vertical="center" wrapText="1"/>
    </xf>
    <xf numFmtId="0" fontId="5" fillId="7" borderId="2" xfId="0" applyFont="1" applyFill="1" applyBorder="1" applyAlignment="1">
      <alignment horizontal="center" vertical="center" wrapText="1"/>
    </xf>
    <xf numFmtId="164" fontId="5" fillId="7"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16" fontId="5" fillId="7" borderId="2" xfId="0" applyNumberFormat="1" applyFont="1" applyFill="1" applyBorder="1" applyAlignment="1">
      <alignment vertical="center" wrapText="1"/>
    </xf>
    <xf numFmtId="0" fontId="10" fillId="4" borderId="2" xfId="0" applyFont="1" applyFill="1" applyBorder="1" applyAlignment="1">
      <alignment horizontal="center" vertical="center" wrapText="1"/>
    </xf>
    <xf numFmtId="0" fontId="0" fillId="0" borderId="0" xfId="0" applyAlignment="1">
      <alignment wrapText="1"/>
    </xf>
    <xf numFmtId="49" fontId="5" fillId="7" borderId="3" xfId="0" applyNumberFormat="1" applyFont="1" applyFill="1" applyBorder="1" applyAlignment="1">
      <alignment vertical="center" wrapText="1"/>
    </xf>
    <xf numFmtId="49" fontId="5" fillId="5" borderId="2" xfId="0" applyNumberFormat="1" applyFont="1" applyFill="1" applyBorder="1" applyAlignment="1">
      <alignment vertical="center" wrapText="1"/>
    </xf>
    <xf numFmtId="49" fontId="2" fillId="0" borderId="2" xfId="0" applyNumberFormat="1" applyFont="1" applyBorder="1" applyAlignment="1">
      <alignment vertical="center" wrapText="1"/>
    </xf>
    <xf numFmtId="0" fontId="15" fillId="7" borderId="2" xfId="0" applyFont="1" applyFill="1" applyBorder="1" applyAlignment="1">
      <alignment vertical="center" wrapText="1"/>
    </xf>
    <xf numFmtId="0" fontId="12" fillId="0" borderId="2" xfId="0" applyFont="1" applyBorder="1" applyAlignment="1">
      <alignment horizontal="left" vertical="center" wrapText="1"/>
    </xf>
    <xf numFmtId="0" fontId="2" fillId="6" borderId="2" xfId="0" applyFont="1" applyFill="1" applyBorder="1" applyAlignment="1">
      <alignment vertical="center" wrapText="1"/>
    </xf>
    <xf numFmtId="164" fontId="8" fillId="8" borderId="2" xfId="1" applyNumberFormat="1" applyFont="1" applyFill="1" applyBorder="1" applyAlignment="1" applyProtection="1">
      <alignment horizontal="center" vertical="center"/>
      <protection locked="0"/>
    </xf>
    <xf numFmtId="0" fontId="2" fillId="0" borderId="2" xfId="0" applyFont="1" applyBorder="1" applyAlignment="1">
      <alignment vertical="center" wrapText="1"/>
    </xf>
    <xf numFmtId="0" fontId="2" fillId="6" borderId="3" xfId="0" applyFont="1" applyFill="1" applyBorder="1" applyAlignment="1">
      <alignment vertical="center" wrapText="1"/>
    </xf>
    <xf numFmtId="0" fontId="0" fillId="0" borderId="4" xfId="0" applyBorder="1" applyAlignment="1">
      <alignment vertical="center" wrapText="1"/>
    </xf>
    <xf numFmtId="0" fontId="2" fillId="6" borderId="2" xfId="0" applyFont="1" applyFill="1" applyBorder="1" applyAlignment="1">
      <alignment horizontal="left" vertical="center" wrapText="1"/>
    </xf>
    <xf numFmtId="0" fontId="3" fillId="4" borderId="2" xfId="0" applyFont="1" applyFill="1" applyBorder="1" applyAlignment="1">
      <alignment vertical="center" wrapText="1"/>
    </xf>
    <xf numFmtId="0" fontId="4" fillId="9"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2" fillId="6" borderId="4" xfId="0" applyFont="1" applyFill="1" applyBorder="1" applyAlignment="1">
      <alignment horizontal="left" vertical="center" wrapText="1"/>
    </xf>
    <xf numFmtId="14" fontId="2" fillId="0" borderId="3" xfId="0" applyNumberFormat="1" applyFont="1" applyBorder="1" applyAlignment="1">
      <alignment horizontal="left" vertical="center" wrapText="1"/>
    </xf>
    <xf numFmtId="14" fontId="2" fillId="0" borderId="5" xfId="0" applyNumberFormat="1" applyFont="1" applyBorder="1" applyAlignment="1">
      <alignment horizontal="left" vertical="center" wrapText="1"/>
    </xf>
    <xf numFmtId="14" fontId="2" fillId="0" borderId="4" xfId="0" applyNumberFormat="1" applyFont="1" applyBorder="1" applyAlignment="1">
      <alignment horizontal="left" vertical="center" wrapText="1"/>
    </xf>
    <xf numFmtId="0" fontId="2" fillId="0" borderId="2" xfId="0" applyFont="1" applyFill="1" applyBorder="1" applyAlignment="1">
      <alignment horizontal="left" vertical="center" wrapText="1"/>
    </xf>
  </cellXfs>
  <cellStyles count="2">
    <cellStyle name="Navadno" xfId="0" builtinId="0"/>
    <cellStyle name="Opomba" xfId="1" builtinId="10"/>
  </cellStyles>
  <dxfs count="0"/>
  <tableStyles count="0" defaultTableStyle="TableStyleMedium2" defaultPivotStyle="PivotStyleLight16"/>
  <colors>
    <mruColors>
      <color rgb="FF0000FF"/>
      <color rgb="FFCCFFCC"/>
      <color rgb="FF868686"/>
      <color rgb="FFEAEDE9"/>
      <color rgb="FF6499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1799105</xdr:colOff>
      <xdr:row>58</xdr:row>
      <xdr:rowOff>774326</xdr:rowOff>
    </xdr:from>
    <xdr:to>
      <xdr:col>1</xdr:col>
      <xdr:colOff>6071908</xdr:colOff>
      <xdr:row>58</xdr:row>
      <xdr:rowOff>1041026</xdr:rowOff>
    </xdr:to>
    <xdr:pic>
      <xdr:nvPicPr>
        <xdr:cNvPr id="2" name="Slika 1">
          <a:extLst>
            <a:ext uri="{FF2B5EF4-FFF2-40B4-BE49-F238E27FC236}">
              <a16:creationId xmlns:a16="http://schemas.microsoft.com/office/drawing/2014/main" id="{FB60C443-FBC7-4660-B83D-9E42C65CF63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76576" y="27029708"/>
          <a:ext cx="4272803"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29685-EBCE-4492-A09A-4970E6AB6C1A}">
  <sheetPr codeName="List1">
    <pageSetUpPr fitToPage="1"/>
  </sheetPr>
  <dimension ref="A1:E66"/>
  <sheetViews>
    <sheetView tabSelected="1" zoomScale="85" zoomScaleNormal="85" zoomScaleSheetLayoutView="100" workbookViewId="0">
      <pane ySplit="6" topLeftCell="A7" activePane="bottomLeft" state="frozen"/>
      <selection pane="bottomLeft" activeCell="E9" sqref="E9:E10"/>
    </sheetView>
  </sheetViews>
  <sheetFormatPr defaultRowHeight="15" x14ac:dyDescent="0.25"/>
  <cols>
    <col min="1" max="1" width="19.140625" style="25" customWidth="1"/>
    <col min="2" max="2" width="98.7109375" style="25" customWidth="1"/>
    <col min="3" max="3" width="26.5703125" style="25" customWidth="1"/>
    <col min="4" max="4" width="14.5703125" style="25" customWidth="1"/>
    <col min="5" max="5" width="19" customWidth="1"/>
  </cols>
  <sheetData>
    <row r="1" spans="1:5" ht="30" customHeight="1" x14ac:dyDescent="0.25">
      <c r="A1" s="38" t="s">
        <v>0</v>
      </c>
      <c r="B1" s="38"/>
      <c r="C1" s="38"/>
      <c r="D1" s="38"/>
      <c r="E1" s="38"/>
    </row>
    <row r="2" spans="1:5" ht="20.100000000000001" customHeight="1" x14ac:dyDescent="0.25">
      <c r="A2" s="38" t="s">
        <v>1</v>
      </c>
      <c r="B2" s="38"/>
      <c r="C2" s="38"/>
      <c r="D2" s="38"/>
      <c r="E2" s="38"/>
    </row>
    <row r="3" spans="1:5" ht="20.100000000000001" customHeight="1" x14ac:dyDescent="0.25">
      <c r="A3" s="1" t="s">
        <v>2</v>
      </c>
      <c r="B3" s="44" t="s">
        <v>123</v>
      </c>
      <c r="C3" s="44"/>
      <c r="D3" s="44"/>
      <c r="E3" s="44"/>
    </row>
    <row r="4" spans="1:5" ht="20.100000000000001" customHeight="1" x14ac:dyDescent="0.25">
      <c r="A4" s="1" t="s">
        <v>3</v>
      </c>
      <c r="B4" s="44" t="s">
        <v>122</v>
      </c>
      <c r="C4" s="44"/>
      <c r="D4" s="44"/>
      <c r="E4" s="44"/>
    </row>
    <row r="5" spans="1:5" ht="60.75" customHeight="1" x14ac:dyDescent="0.25">
      <c r="A5" s="1" t="s">
        <v>4</v>
      </c>
      <c r="B5" s="39" t="s">
        <v>5</v>
      </c>
      <c r="C5" s="39"/>
      <c r="D5" s="39"/>
      <c r="E5" s="39"/>
    </row>
    <row r="6" spans="1:5" s="4" customFormat="1" ht="33" customHeight="1" x14ac:dyDescent="0.25">
      <c r="A6" s="2" t="s">
        <v>6</v>
      </c>
      <c r="B6" s="3" t="s">
        <v>7</v>
      </c>
      <c r="C6" s="3" t="s">
        <v>8</v>
      </c>
      <c r="D6" s="3" t="s">
        <v>9</v>
      </c>
      <c r="E6" s="3" t="s">
        <v>10</v>
      </c>
    </row>
    <row r="7" spans="1:5" s="8" customFormat="1" ht="20.100000000000001" customHeight="1" x14ac:dyDescent="0.2">
      <c r="A7" s="37" t="s">
        <v>11</v>
      </c>
      <c r="B7" s="37"/>
      <c r="C7" s="37"/>
      <c r="D7" s="6">
        <f>D8+D16+D12</f>
        <v>30</v>
      </c>
      <c r="E7" s="7">
        <f>E8+E16+E12</f>
        <v>0</v>
      </c>
    </row>
    <row r="8" spans="1:5" ht="24.95" customHeight="1" x14ac:dyDescent="0.25">
      <c r="A8" s="27" t="s">
        <v>119</v>
      </c>
      <c r="B8" s="9" t="s">
        <v>112</v>
      </c>
      <c r="C8" s="9" t="s">
        <v>12</v>
      </c>
      <c r="D8" s="10">
        <f>MAX(D9:D10)</f>
        <v>10</v>
      </c>
      <c r="E8" s="11">
        <f>MAX(E9:E10)</f>
        <v>0</v>
      </c>
    </row>
    <row r="9" spans="1:5" ht="18" customHeight="1" x14ac:dyDescent="0.25">
      <c r="A9" s="28" t="s">
        <v>120</v>
      </c>
      <c r="B9" s="33" t="s">
        <v>113</v>
      </c>
      <c r="C9" s="33"/>
      <c r="D9" s="12">
        <v>10</v>
      </c>
      <c r="E9" s="32">
        <v>0</v>
      </c>
    </row>
    <row r="10" spans="1:5" ht="18" customHeight="1" x14ac:dyDescent="0.25">
      <c r="A10" s="28" t="s">
        <v>121</v>
      </c>
      <c r="B10" s="33" t="s">
        <v>114</v>
      </c>
      <c r="C10" s="33"/>
      <c r="D10" s="12">
        <v>0</v>
      </c>
      <c r="E10" s="32"/>
    </row>
    <row r="11" spans="1:5" s="15" customFormat="1" ht="231.75" customHeight="1" x14ac:dyDescent="0.25">
      <c r="A11" s="14" t="s">
        <v>4</v>
      </c>
      <c r="B11" s="30" t="s">
        <v>118</v>
      </c>
      <c r="C11" s="30"/>
      <c r="D11" s="30"/>
      <c r="E11" s="30"/>
    </row>
    <row r="12" spans="1:5" ht="20.100000000000001" customHeight="1" x14ac:dyDescent="0.25">
      <c r="A12" s="27" t="s">
        <v>13</v>
      </c>
      <c r="B12" s="9" t="s">
        <v>14</v>
      </c>
      <c r="C12" s="9" t="s">
        <v>15</v>
      </c>
      <c r="D12" s="10">
        <f>MAX(D13:D14)</f>
        <v>10</v>
      </c>
      <c r="E12" s="11">
        <f>MAX(E13)</f>
        <v>0</v>
      </c>
    </row>
    <row r="13" spans="1:5" ht="18" customHeight="1" x14ac:dyDescent="0.25">
      <c r="A13" s="28" t="s">
        <v>16</v>
      </c>
      <c r="B13" s="33" t="s">
        <v>17</v>
      </c>
      <c r="C13" s="33"/>
      <c r="D13" s="12">
        <v>10</v>
      </c>
      <c r="E13" s="32">
        <v>0</v>
      </c>
    </row>
    <row r="14" spans="1:5" ht="18" customHeight="1" x14ac:dyDescent="0.25">
      <c r="A14" s="28" t="s">
        <v>18</v>
      </c>
      <c r="B14" s="33" t="s">
        <v>19</v>
      </c>
      <c r="C14" s="33"/>
      <c r="D14" s="12">
        <v>0</v>
      </c>
      <c r="E14" s="32"/>
    </row>
    <row r="15" spans="1:5" s="15" customFormat="1" ht="44.25" customHeight="1" x14ac:dyDescent="0.25">
      <c r="A15" s="14" t="s">
        <v>4</v>
      </c>
      <c r="B15" s="30" t="s">
        <v>20</v>
      </c>
      <c r="C15" s="30"/>
      <c r="D15" s="30"/>
      <c r="E15" s="30"/>
    </row>
    <row r="16" spans="1:5" ht="20.100000000000001" customHeight="1" x14ac:dyDescent="0.25">
      <c r="A16" s="27" t="s">
        <v>21</v>
      </c>
      <c r="B16" s="9" t="s">
        <v>22</v>
      </c>
      <c r="C16" s="9"/>
      <c r="D16" s="10">
        <f>MAX(D17:D22)</f>
        <v>10</v>
      </c>
      <c r="E16" s="11">
        <f>MAX(E17)</f>
        <v>0</v>
      </c>
    </row>
    <row r="17" spans="1:5" ht="18" customHeight="1" x14ac:dyDescent="0.25">
      <c r="A17" s="28" t="s">
        <v>23</v>
      </c>
      <c r="B17" s="33" t="s">
        <v>24</v>
      </c>
      <c r="C17" s="33"/>
      <c r="D17" s="12">
        <v>10</v>
      </c>
      <c r="E17" s="32">
        <v>0</v>
      </c>
    </row>
    <row r="18" spans="1:5" ht="18" customHeight="1" x14ac:dyDescent="0.25">
      <c r="A18" s="28" t="s">
        <v>25</v>
      </c>
      <c r="B18" s="33" t="s">
        <v>26</v>
      </c>
      <c r="C18" s="33"/>
      <c r="D18" s="12">
        <v>8</v>
      </c>
      <c r="E18" s="32"/>
    </row>
    <row r="19" spans="1:5" ht="18" customHeight="1" x14ac:dyDescent="0.25">
      <c r="A19" s="28" t="s">
        <v>27</v>
      </c>
      <c r="B19" s="33" t="s">
        <v>28</v>
      </c>
      <c r="C19" s="33"/>
      <c r="D19" s="12">
        <v>6</v>
      </c>
      <c r="E19" s="32"/>
    </row>
    <row r="20" spans="1:5" ht="18" customHeight="1" x14ac:dyDescent="0.25">
      <c r="A20" s="28" t="s">
        <v>29</v>
      </c>
      <c r="B20" s="33" t="s">
        <v>30</v>
      </c>
      <c r="C20" s="33"/>
      <c r="D20" s="12">
        <v>4</v>
      </c>
      <c r="E20" s="32"/>
    </row>
    <row r="21" spans="1:5" ht="18" customHeight="1" x14ac:dyDescent="0.25">
      <c r="A21" s="28" t="s">
        <v>31</v>
      </c>
      <c r="B21" s="33" t="s">
        <v>32</v>
      </c>
      <c r="C21" s="33"/>
      <c r="D21" s="12">
        <v>2</v>
      </c>
      <c r="E21" s="32"/>
    </row>
    <row r="22" spans="1:5" ht="18" customHeight="1" x14ac:dyDescent="0.25">
      <c r="A22" s="28" t="s">
        <v>33</v>
      </c>
      <c r="B22" s="33" t="s">
        <v>34</v>
      </c>
      <c r="C22" s="33"/>
      <c r="D22" s="12">
        <v>0</v>
      </c>
      <c r="E22" s="32"/>
    </row>
    <row r="23" spans="1:5" s="15" customFormat="1" ht="44.25" customHeight="1" x14ac:dyDescent="0.25">
      <c r="A23" s="14" t="s">
        <v>4</v>
      </c>
      <c r="B23" s="30" t="s">
        <v>115</v>
      </c>
      <c r="C23" s="30"/>
      <c r="D23" s="30"/>
      <c r="E23" s="30"/>
    </row>
    <row r="24" spans="1:5" s="8" customFormat="1" ht="20.100000000000001" customHeight="1" x14ac:dyDescent="0.2">
      <c r="A24" s="37" t="s">
        <v>35</v>
      </c>
      <c r="B24" s="37"/>
      <c r="C24" s="37"/>
      <c r="D24" s="6">
        <f>+D29+D33+D43+D38+D25+D47+D51</f>
        <v>40</v>
      </c>
      <c r="E24" s="6">
        <f>+E29+E33+E43+E38+E25</f>
        <v>0</v>
      </c>
    </row>
    <row r="25" spans="1:5" s="15" customFormat="1" ht="27" customHeight="1" x14ac:dyDescent="0.25">
      <c r="A25" s="26" t="s">
        <v>36</v>
      </c>
      <c r="B25" s="17" t="s">
        <v>37</v>
      </c>
      <c r="C25" s="29" t="s">
        <v>111</v>
      </c>
      <c r="D25" s="18">
        <f>MAX(D26:D27)</f>
        <v>6</v>
      </c>
      <c r="E25" s="19">
        <f>MAX(E26:E27)</f>
        <v>0</v>
      </c>
    </row>
    <row r="26" spans="1:5" s="15" customFormat="1" ht="34.5" customHeight="1" x14ac:dyDescent="0.25">
      <c r="A26" s="16" t="s">
        <v>38</v>
      </c>
      <c r="B26" s="33" t="s">
        <v>39</v>
      </c>
      <c r="C26" s="33"/>
      <c r="D26" s="20">
        <v>6</v>
      </c>
      <c r="E26" s="32"/>
    </row>
    <row r="27" spans="1:5" s="15" customFormat="1" ht="34.5" customHeight="1" x14ac:dyDescent="0.25">
      <c r="A27" s="16" t="s">
        <v>40</v>
      </c>
      <c r="B27" s="34" t="s">
        <v>41</v>
      </c>
      <c r="C27" s="35"/>
      <c r="D27" s="20">
        <v>3</v>
      </c>
      <c r="E27" s="32"/>
    </row>
    <row r="28" spans="1:5" s="15" customFormat="1" ht="49.5" customHeight="1" x14ac:dyDescent="0.25">
      <c r="A28" s="14" t="s">
        <v>4</v>
      </c>
      <c r="B28" s="30" t="s">
        <v>42</v>
      </c>
      <c r="C28" s="30"/>
      <c r="D28" s="30"/>
      <c r="E28" s="30"/>
    </row>
    <row r="29" spans="1:5" ht="41.25" customHeight="1" x14ac:dyDescent="0.25">
      <c r="A29" s="26" t="s">
        <v>43</v>
      </c>
      <c r="B29" s="17" t="s">
        <v>44</v>
      </c>
      <c r="C29" s="29" t="s">
        <v>111</v>
      </c>
      <c r="D29" s="18">
        <f>MAX(D30:D31)</f>
        <v>6</v>
      </c>
      <c r="E29" s="19">
        <f>MAX(E30:E31)</f>
        <v>0</v>
      </c>
    </row>
    <row r="30" spans="1:5" ht="48.75" customHeight="1" x14ac:dyDescent="0.25">
      <c r="A30" s="16" t="s">
        <v>45</v>
      </c>
      <c r="B30" s="36" t="s">
        <v>46</v>
      </c>
      <c r="C30" s="36"/>
      <c r="D30" s="20">
        <v>6</v>
      </c>
      <c r="E30" s="32"/>
    </row>
    <row r="31" spans="1:5" ht="48" customHeight="1" x14ac:dyDescent="0.25">
      <c r="A31" s="16" t="s">
        <v>47</v>
      </c>
      <c r="B31" s="36" t="s">
        <v>48</v>
      </c>
      <c r="C31" s="36"/>
      <c r="D31" s="20">
        <v>3</v>
      </c>
      <c r="E31" s="32"/>
    </row>
    <row r="32" spans="1:5" s="15" customFormat="1" ht="49.5" customHeight="1" x14ac:dyDescent="0.25">
      <c r="A32" s="14" t="s">
        <v>4</v>
      </c>
      <c r="B32" s="30" t="s">
        <v>49</v>
      </c>
      <c r="C32" s="30"/>
      <c r="D32" s="30"/>
      <c r="E32" s="30"/>
    </row>
    <row r="33" spans="1:5" ht="42.75" customHeight="1" x14ac:dyDescent="0.25">
      <c r="A33" s="26" t="s">
        <v>50</v>
      </c>
      <c r="B33" s="17" t="s">
        <v>51</v>
      </c>
      <c r="C33" s="29" t="s">
        <v>52</v>
      </c>
      <c r="D33" s="18">
        <f>MAX(D34:D36)</f>
        <v>6</v>
      </c>
      <c r="E33" s="19">
        <f>MAX(E34:E36)</f>
        <v>0</v>
      </c>
    </row>
    <row r="34" spans="1:5" ht="37.5" customHeight="1" x14ac:dyDescent="0.25">
      <c r="A34" s="16" t="s">
        <v>53</v>
      </c>
      <c r="B34" s="36" t="s">
        <v>54</v>
      </c>
      <c r="C34" s="36"/>
      <c r="D34" s="20">
        <v>6</v>
      </c>
      <c r="E34" s="32"/>
    </row>
    <row r="35" spans="1:5" ht="37.5" customHeight="1" x14ac:dyDescent="0.25">
      <c r="A35" s="16" t="s">
        <v>55</v>
      </c>
      <c r="B35" s="36" t="s">
        <v>56</v>
      </c>
      <c r="C35" s="40"/>
      <c r="D35" s="20">
        <v>3</v>
      </c>
      <c r="E35" s="32"/>
    </row>
    <row r="36" spans="1:5" ht="37.5" customHeight="1" x14ac:dyDescent="0.25">
      <c r="A36" s="16" t="s">
        <v>57</v>
      </c>
      <c r="B36" s="36" t="s">
        <v>58</v>
      </c>
      <c r="C36" s="36"/>
      <c r="D36" s="20">
        <v>0</v>
      </c>
      <c r="E36" s="32"/>
    </row>
    <row r="37" spans="1:5" s="15" customFormat="1" ht="34.5" customHeight="1" x14ac:dyDescent="0.25">
      <c r="A37" s="14" t="s">
        <v>4</v>
      </c>
      <c r="B37" s="30" t="s">
        <v>59</v>
      </c>
      <c r="C37" s="30"/>
      <c r="D37" s="30"/>
      <c r="E37" s="30"/>
    </row>
    <row r="38" spans="1:5" ht="35.25" customHeight="1" x14ac:dyDescent="0.25">
      <c r="A38" s="26" t="s">
        <v>60</v>
      </c>
      <c r="B38" s="17" t="s">
        <v>61</v>
      </c>
      <c r="C38" s="17" t="s">
        <v>62</v>
      </c>
      <c r="D38" s="18">
        <f>MAX(D39:D41)</f>
        <v>2</v>
      </c>
      <c r="E38" s="19">
        <f>MAX(E39:E41)</f>
        <v>0</v>
      </c>
    </row>
    <row r="39" spans="1:5" ht="21" customHeight="1" x14ac:dyDescent="0.25">
      <c r="A39" s="16" t="s">
        <v>63</v>
      </c>
      <c r="B39" s="31" t="s">
        <v>64</v>
      </c>
      <c r="C39" s="31"/>
      <c r="D39" s="20">
        <v>2</v>
      </c>
      <c r="E39" s="32"/>
    </row>
    <row r="40" spans="1:5" ht="24.75" customHeight="1" x14ac:dyDescent="0.25">
      <c r="A40" s="16" t="s">
        <v>65</v>
      </c>
      <c r="B40" s="31" t="s">
        <v>66</v>
      </c>
      <c r="C40" s="31"/>
      <c r="D40" s="20">
        <v>1</v>
      </c>
      <c r="E40" s="32"/>
    </row>
    <row r="41" spans="1:5" ht="23.25" customHeight="1" x14ac:dyDescent="0.25">
      <c r="A41" s="16" t="s">
        <v>67</v>
      </c>
      <c r="B41" s="31" t="s">
        <v>68</v>
      </c>
      <c r="C41" s="31"/>
      <c r="D41" s="20">
        <v>0</v>
      </c>
      <c r="E41" s="32"/>
    </row>
    <row r="42" spans="1:5" s="15" customFormat="1" ht="32.25" customHeight="1" x14ac:dyDescent="0.25">
      <c r="A42" s="14" t="s">
        <v>4</v>
      </c>
      <c r="B42" s="30" t="s">
        <v>69</v>
      </c>
      <c r="C42" s="30"/>
      <c r="D42" s="30"/>
      <c r="E42" s="30"/>
    </row>
    <row r="43" spans="1:5" ht="45" customHeight="1" x14ac:dyDescent="0.25">
      <c r="A43" s="26" t="s">
        <v>70</v>
      </c>
      <c r="B43" s="17" t="s">
        <v>71</v>
      </c>
      <c r="C43" s="17" t="s">
        <v>72</v>
      </c>
      <c r="D43" s="18">
        <f>MAX(D44:D45)</f>
        <v>10</v>
      </c>
      <c r="E43" s="19">
        <f>MAX(E44:E45)</f>
        <v>0</v>
      </c>
    </row>
    <row r="44" spans="1:5" ht="28.5" customHeight="1" x14ac:dyDescent="0.25">
      <c r="A44" s="16" t="s">
        <v>73</v>
      </c>
      <c r="B44" s="33" t="s">
        <v>74</v>
      </c>
      <c r="C44" s="33"/>
      <c r="D44" s="20">
        <v>10</v>
      </c>
      <c r="E44" s="32"/>
    </row>
    <row r="45" spans="1:5" ht="27.75" customHeight="1" x14ac:dyDescent="0.25">
      <c r="A45" s="16" t="s">
        <v>75</v>
      </c>
      <c r="B45" s="31" t="s">
        <v>76</v>
      </c>
      <c r="C45" s="31"/>
      <c r="D45" s="20">
        <v>0</v>
      </c>
      <c r="E45" s="32"/>
    </row>
    <row r="46" spans="1:5" ht="30" customHeight="1" x14ac:dyDescent="0.25">
      <c r="A46" s="14" t="s">
        <v>4</v>
      </c>
      <c r="B46" s="30" t="s">
        <v>77</v>
      </c>
      <c r="C46" s="30"/>
      <c r="D46" s="30"/>
      <c r="E46" s="30"/>
    </row>
    <row r="47" spans="1:5" ht="42" customHeight="1" x14ac:dyDescent="0.25">
      <c r="A47" s="26" t="s">
        <v>78</v>
      </c>
      <c r="B47" s="17" t="s">
        <v>79</v>
      </c>
      <c r="C47" s="17" t="s">
        <v>80</v>
      </c>
      <c r="D47" s="18">
        <f>MAX(D48:D49)</f>
        <v>5</v>
      </c>
      <c r="E47" s="19">
        <f>MAX(E48:E49)</f>
        <v>0</v>
      </c>
    </row>
    <row r="48" spans="1:5" ht="18" customHeight="1" x14ac:dyDescent="0.25">
      <c r="A48" s="16" t="s">
        <v>81</v>
      </c>
      <c r="B48" s="31" t="s">
        <v>82</v>
      </c>
      <c r="C48" s="31"/>
      <c r="D48" s="20">
        <v>5</v>
      </c>
      <c r="E48" s="32"/>
    </row>
    <row r="49" spans="1:5" ht="18" customHeight="1" x14ac:dyDescent="0.25">
      <c r="A49" s="16" t="s">
        <v>83</v>
      </c>
      <c r="B49" s="31" t="s">
        <v>84</v>
      </c>
      <c r="C49" s="31"/>
      <c r="D49" s="20">
        <v>0</v>
      </c>
      <c r="E49" s="32"/>
    </row>
    <row r="50" spans="1:5" ht="50.25" customHeight="1" x14ac:dyDescent="0.25">
      <c r="A50" s="14" t="s">
        <v>4</v>
      </c>
      <c r="B50" s="30" t="s">
        <v>85</v>
      </c>
      <c r="C50" s="30"/>
      <c r="D50" s="30"/>
      <c r="E50" s="30"/>
    </row>
    <row r="51" spans="1:5" ht="42.75" customHeight="1" x14ac:dyDescent="0.25">
      <c r="A51" s="26" t="s">
        <v>86</v>
      </c>
      <c r="B51" s="17" t="s">
        <v>87</v>
      </c>
      <c r="C51" s="17" t="s">
        <v>88</v>
      </c>
      <c r="D51" s="18">
        <f>MAX(D52:D53)</f>
        <v>5</v>
      </c>
      <c r="E51" s="19">
        <f>MAX(E52:E53)</f>
        <v>0</v>
      </c>
    </row>
    <row r="52" spans="1:5" x14ac:dyDescent="0.25">
      <c r="A52" s="16" t="s">
        <v>89</v>
      </c>
      <c r="B52" s="31" t="s">
        <v>90</v>
      </c>
      <c r="C52" s="31"/>
      <c r="D52" s="20">
        <v>5</v>
      </c>
      <c r="E52" s="32"/>
    </row>
    <row r="53" spans="1:5" x14ac:dyDescent="0.25">
      <c r="A53" s="16" t="s">
        <v>91</v>
      </c>
      <c r="B53" s="31" t="s">
        <v>92</v>
      </c>
      <c r="C53" s="31"/>
      <c r="D53" s="20">
        <v>0</v>
      </c>
      <c r="E53" s="32"/>
    </row>
    <row r="54" spans="1:5" ht="162.75" customHeight="1" x14ac:dyDescent="0.25">
      <c r="A54" s="14" t="s">
        <v>4</v>
      </c>
      <c r="B54" s="30" t="s">
        <v>117</v>
      </c>
      <c r="C54" s="30"/>
      <c r="D54" s="30"/>
      <c r="E54" s="30"/>
    </row>
    <row r="55" spans="1:5" ht="40.5" customHeight="1" x14ac:dyDescent="0.25">
      <c r="A55" s="37" t="s">
        <v>93</v>
      </c>
      <c r="B55" s="37"/>
      <c r="C55" s="37"/>
      <c r="D55" s="21">
        <f>D56+D60</f>
        <v>30</v>
      </c>
      <c r="E55" s="22">
        <f>IF(E56=0,E60,E56)</f>
        <v>0</v>
      </c>
    </row>
    <row r="56" spans="1:5" x14ac:dyDescent="0.25">
      <c r="A56" s="23" t="s">
        <v>94</v>
      </c>
      <c r="B56" s="17" t="s">
        <v>95</v>
      </c>
      <c r="C56" s="17" t="s">
        <v>96</v>
      </c>
      <c r="D56" s="18">
        <f>MAX(D57:D58)</f>
        <v>25</v>
      </c>
      <c r="E56" s="19">
        <f>MAX(E57:E58)</f>
        <v>0</v>
      </c>
    </row>
    <row r="57" spans="1:5" x14ac:dyDescent="0.25">
      <c r="A57" s="13" t="s">
        <v>97</v>
      </c>
      <c r="B57" s="33" t="s">
        <v>98</v>
      </c>
      <c r="C57" s="33"/>
      <c r="D57" s="20">
        <v>25</v>
      </c>
      <c r="E57" s="32"/>
    </row>
    <row r="58" spans="1:5" x14ac:dyDescent="0.25">
      <c r="A58" s="13" t="s">
        <v>99</v>
      </c>
      <c r="B58" s="33" t="s">
        <v>100</v>
      </c>
      <c r="C58" s="33"/>
      <c r="D58" s="20">
        <v>20</v>
      </c>
      <c r="E58" s="32"/>
    </row>
    <row r="59" spans="1:5" ht="164.25" customHeight="1" x14ac:dyDescent="0.25">
      <c r="A59" s="1" t="s">
        <v>4</v>
      </c>
      <c r="B59" s="41" t="s">
        <v>116</v>
      </c>
      <c r="C59" s="42"/>
      <c r="D59" s="42"/>
      <c r="E59" s="43"/>
    </row>
    <row r="60" spans="1:5" x14ac:dyDescent="0.25">
      <c r="A60" s="23" t="s">
        <v>101</v>
      </c>
      <c r="B60" s="17" t="s">
        <v>102</v>
      </c>
      <c r="C60" s="17" t="s">
        <v>96</v>
      </c>
      <c r="D60" s="18">
        <f>MAX(D61:D62)</f>
        <v>5</v>
      </c>
      <c r="E60" s="19">
        <f>MAX(E61:E62)</f>
        <v>0</v>
      </c>
    </row>
    <row r="61" spans="1:5" x14ac:dyDescent="0.25">
      <c r="A61" s="13" t="s">
        <v>103</v>
      </c>
      <c r="B61" s="33" t="s">
        <v>104</v>
      </c>
      <c r="C61" s="33"/>
      <c r="D61" s="20">
        <v>5</v>
      </c>
      <c r="E61" s="32"/>
    </row>
    <row r="62" spans="1:5" x14ac:dyDescent="0.25">
      <c r="A62" s="13" t="s">
        <v>105</v>
      </c>
      <c r="B62" s="33" t="s">
        <v>106</v>
      </c>
      <c r="C62" s="33"/>
      <c r="D62" s="20">
        <v>3</v>
      </c>
      <c r="E62" s="32"/>
    </row>
    <row r="63" spans="1:5" ht="56.25" customHeight="1" x14ac:dyDescent="0.25">
      <c r="A63" s="1" t="s">
        <v>4</v>
      </c>
      <c r="B63" s="41" t="s">
        <v>107</v>
      </c>
      <c r="C63" s="42"/>
      <c r="D63" s="42"/>
      <c r="E63" s="43"/>
    </row>
    <row r="64" spans="1:5" x14ac:dyDescent="0.25">
      <c r="A64" s="37" t="s">
        <v>108</v>
      </c>
      <c r="B64" s="37"/>
      <c r="C64" s="37"/>
      <c r="D64" s="6">
        <f>D55+D24+D7</f>
        <v>100</v>
      </c>
      <c r="E64" s="7"/>
    </row>
    <row r="65" spans="1:5" x14ac:dyDescent="0.25">
      <c r="A65" s="37" t="s">
        <v>109</v>
      </c>
      <c r="B65" s="37"/>
      <c r="C65" s="37"/>
      <c r="D65" s="6">
        <v>25</v>
      </c>
      <c r="E65" s="7"/>
    </row>
    <row r="66" spans="1:5" x14ac:dyDescent="0.25">
      <c r="A66" s="5" t="s">
        <v>110</v>
      </c>
      <c r="B66" s="24" t="str">
        <f>IF(E66&gt;=25,"ZBRALI STE DOVOLJ TOČK ZA ODOBRITEV VLOGE","IZBRALI STE PREMALO TOČK ZA ODOBRITEV VLOGE")</f>
        <v>IZBRALI STE PREMALO TOČK ZA ODOBRITEV VLOGE</v>
      </c>
      <c r="C66" s="5"/>
      <c r="D66" s="6"/>
      <c r="E66" s="7">
        <f>E7+E24+E55</f>
        <v>0</v>
      </c>
    </row>
  </sheetData>
  <sheetProtection algorithmName="SHA-512" hashValue="Js/A54nMLtwls1rxJXfKpxKdh3cyeONuUF1M03RRUJdpz7i/9VXamVAQXfCurIEhyddANvfsDkihiDgRdNLuLQ==" saltValue="Z7CM1ebw+wOzGhZ/w4GO2w==" spinCount="100000" sheet="1" selectLockedCells="1"/>
  <mergeCells count="64">
    <mergeCell ref="E44:E45"/>
    <mergeCell ref="B45:C45"/>
    <mergeCell ref="B32:E32"/>
    <mergeCell ref="B42:E42"/>
    <mergeCell ref="E34:E36"/>
    <mergeCell ref="E61:E62"/>
    <mergeCell ref="B62:C62"/>
    <mergeCell ref="B59:E59"/>
    <mergeCell ref="B63:E63"/>
    <mergeCell ref="A55:C55"/>
    <mergeCell ref="B57:C57"/>
    <mergeCell ref="E57:E58"/>
    <mergeCell ref="B58:C58"/>
    <mergeCell ref="B19:C19"/>
    <mergeCell ref="B20:C20"/>
    <mergeCell ref="A64:C64"/>
    <mergeCell ref="A65:C65"/>
    <mergeCell ref="B61:C61"/>
    <mergeCell ref="B46:E46"/>
    <mergeCell ref="B31:C31"/>
    <mergeCell ref="B36:C36"/>
    <mergeCell ref="B39:C39"/>
    <mergeCell ref="E39:E41"/>
    <mergeCell ref="B40:C40"/>
    <mergeCell ref="B41:C41"/>
    <mergeCell ref="B37:E37"/>
    <mergeCell ref="B35:C35"/>
    <mergeCell ref="B34:C34"/>
    <mergeCell ref="B44:C44"/>
    <mergeCell ref="A1:E1"/>
    <mergeCell ref="A2:E2"/>
    <mergeCell ref="B3:E3"/>
    <mergeCell ref="B4:E4"/>
    <mergeCell ref="B5:E5"/>
    <mergeCell ref="B21:C21"/>
    <mergeCell ref="A7:C7"/>
    <mergeCell ref="A24:C24"/>
    <mergeCell ref="B11:E11"/>
    <mergeCell ref="B23:E23"/>
    <mergeCell ref="B9:C9"/>
    <mergeCell ref="E9:E10"/>
    <mergeCell ref="B10:C10"/>
    <mergeCell ref="B17:C17"/>
    <mergeCell ref="E17:E22"/>
    <mergeCell ref="B22:C22"/>
    <mergeCell ref="B13:C13"/>
    <mergeCell ref="E13:E14"/>
    <mergeCell ref="B14:C14"/>
    <mergeCell ref="B15:E15"/>
    <mergeCell ref="B18:C18"/>
    <mergeCell ref="B26:C26"/>
    <mergeCell ref="E26:E27"/>
    <mergeCell ref="B27:C27"/>
    <mergeCell ref="B28:E28"/>
    <mergeCell ref="B30:C30"/>
    <mergeCell ref="E30:E31"/>
    <mergeCell ref="B54:E54"/>
    <mergeCell ref="B48:C48"/>
    <mergeCell ref="E48:E49"/>
    <mergeCell ref="B49:C49"/>
    <mergeCell ref="B50:E50"/>
    <mergeCell ref="B52:C52"/>
    <mergeCell ref="E52:E53"/>
    <mergeCell ref="B53:C53"/>
  </mergeCells>
  <phoneticPr fontId="14" type="noConversion"/>
  <dataValidations count="11">
    <dataValidation type="list" allowBlank="1" showInputMessage="1" showErrorMessage="1" sqref="E17:E22" xr:uid="{8C8D4C39-0FCA-4D0A-8C2A-E20C4F530C11}">
      <formula1>$D$17:$D$22</formula1>
    </dataValidation>
    <dataValidation type="list" allowBlank="1" showInputMessage="1" showErrorMessage="1" sqref="E9:E10" xr:uid="{E315ECC4-7A36-4213-BB38-B814A82E5409}">
      <formula1>$D$9:$D$10</formula1>
    </dataValidation>
    <dataValidation type="list" allowBlank="1" showInputMessage="1" showErrorMessage="1" sqref="E13:E14" xr:uid="{01D6CE94-3168-47F8-9CA8-3DB8C63B7B9C}">
      <formula1>$D$13:$D$14</formula1>
    </dataValidation>
    <dataValidation type="list" allowBlank="1" showInputMessage="1" showErrorMessage="1" sqref="E34:E36" xr:uid="{AB8B0781-B2E7-4557-9B63-5C9FF3654F0A}">
      <formula1>$D$34:$D$36</formula1>
    </dataValidation>
    <dataValidation type="list" allowBlank="1" showInputMessage="1" showErrorMessage="1" sqref="E61:E62" xr:uid="{8058721F-5CBC-4960-8804-EA1D35A9FEF2}">
      <formula1>$D$61:$D$62</formula1>
    </dataValidation>
    <dataValidation type="list" allowBlank="1" showInputMessage="1" showErrorMessage="1" sqref="E57" xr:uid="{8D9CEA3F-6BD8-40A2-8A37-FB042ED8ED5E}">
      <formula1>$D$57:$D$58</formula1>
    </dataValidation>
    <dataValidation type="list" allowBlank="1" showInputMessage="1" showErrorMessage="1" sqref="E30:E31 E26:E27" xr:uid="{570190A0-4624-41C3-AEBA-198E3B6CBF88}">
      <formula1>$D$30:$D$31</formula1>
    </dataValidation>
    <dataValidation type="list" allowBlank="1" showInputMessage="1" showErrorMessage="1" sqref="E44:E45" xr:uid="{D2D05733-4F4D-4AC1-AE1E-5CC0A738AF89}">
      <formula1>$D$44:$D$45</formula1>
    </dataValidation>
    <dataValidation type="list" allowBlank="1" showInputMessage="1" showErrorMessage="1" sqref="E52:E53" xr:uid="{C69D9116-8389-4464-84F5-5CE1AD4339AD}">
      <formula1>$D$52:$D$53</formula1>
    </dataValidation>
    <dataValidation type="list" allowBlank="1" showInputMessage="1" showErrorMessage="1" sqref="E48:E49" xr:uid="{D96424CD-BC1B-42B0-88B4-95C8647C97A0}">
      <formula1>$D$48:$D$49</formula1>
    </dataValidation>
    <dataValidation type="list" allowBlank="1" showInputMessage="1" showErrorMessage="1" sqref="E39:E41" xr:uid="{6F7431D7-A77D-4B0A-BBAF-841D8BDF0325}">
      <formula1>$D$39:$D$41</formula1>
    </dataValidation>
  </dataValidations>
  <pageMargins left="0.7" right="0.7" top="0.75" bottom="0.75" header="0.3" footer="0.3"/>
  <pageSetup paperSize="9" scale="4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1414A257A369C4BAAD1B6927524B91B" ma:contentTypeVersion="18" ma:contentTypeDescription="Ustvari nov dokument." ma:contentTypeScope="" ma:versionID="9633f1c598b8ab8586d23f6f28d0a03c">
  <xsd:schema xmlns:xsd="http://www.w3.org/2001/XMLSchema" xmlns:xs="http://www.w3.org/2001/XMLSchema" xmlns:p="http://schemas.microsoft.com/office/2006/metadata/properties" xmlns:ns2="f3786703-79a9-47de-ad6a-ef81e658716c" xmlns:ns3="306a5fad-798d-4972-9ba1-b7dc3bc171cd" targetNamespace="http://schemas.microsoft.com/office/2006/metadata/properties" ma:root="true" ma:fieldsID="19b6a34de35b88f5edce3829d8c6816d" ns2:_="" ns3:_="">
    <xsd:import namespace="f3786703-79a9-47de-ad6a-ef81e658716c"/>
    <xsd:import namespace="306a5fad-798d-4972-9ba1-b7dc3bc17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86703-79a9-47de-ad6a-ef81e6587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a5fad-798d-4972-9ba1-b7dc3bc171cd"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2" nillable="true" ma:displayName="Taxonomy Catch All Column" ma:hidden="true" ma:list="{7f101321-fe29-4506-b13a-4eeb9e720a21}" ma:internalName="TaxCatchAll" ma:showField="CatchAllData" ma:web="306a5fad-798d-4972-9ba1-b7dc3bc17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786703-79a9-47de-ad6a-ef81e658716c">
      <Terms xmlns="http://schemas.microsoft.com/office/infopath/2007/PartnerControls"/>
    </lcf76f155ced4ddcb4097134ff3c332f>
    <TaxCatchAll xmlns="306a5fad-798d-4972-9ba1-b7dc3bc171cd" xsi:nil="true"/>
  </documentManagement>
</p:properties>
</file>

<file path=customXml/itemProps1.xml><?xml version="1.0" encoding="utf-8"?>
<ds:datastoreItem xmlns:ds="http://schemas.openxmlformats.org/officeDocument/2006/customXml" ds:itemID="{87A54CD2-E0DD-4FCC-97F5-05A7E24205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86703-79a9-47de-ad6a-ef81e658716c"/>
    <ds:schemaRef ds:uri="306a5fad-798d-4972-9ba1-b7dc3bc17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E96915-CA84-498D-9819-6247CB9085DC}">
  <ds:schemaRefs>
    <ds:schemaRef ds:uri="http://schemas.microsoft.com/sharepoint/v3/contenttype/forms"/>
  </ds:schemaRefs>
</ds:datastoreItem>
</file>

<file path=customXml/itemProps3.xml><?xml version="1.0" encoding="utf-8"?>
<ds:datastoreItem xmlns:ds="http://schemas.openxmlformats.org/officeDocument/2006/customXml" ds:itemID="{3DCBA300-B2CC-4AF1-BD78-8E5A1E2E5515}">
  <ds:schemaRefs>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306a5fad-798d-4972-9ba1-b7dc3bc171cd"/>
    <ds:schemaRef ds:uri="http://schemas.microsoft.com/office/2006/metadata/properties"/>
    <ds:schemaRef ds:uri="http://schemas.microsoft.com/office/infopath/2007/PartnerControls"/>
    <ds:schemaRef ds:uri="f3786703-79a9-47de-ad6a-ef81e658716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3</vt:i4>
      </vt:variant>
    </vt:vector>
  </HeadingPairs>
  <TitlesOfParts>
    <vt:vector size="4" baseType="lpstr">
      <vt:lpstr>MERILA</vt:lpstr>
      <vt:lpstr>MERILA!_Hlk146790821</vt:lpstr>
      <vt:lpstr>MERILA!_Hlk146892016</vt:lpstr>
      <vt:lpstr>MERILA!Področje_tiskanja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 Kozina</dc:creator>
  <cp:keywords/>
  <dc:description/>
  <cp:lastModifiedBy>Katja Zgonc</cp:lastModifiedBy>
  <cp:revision/>
  <dcterms:created xsi:type="dcterms:W3CDTF">2025-05-20T11:50:49Z</dcterms:created>
  <dcterms:modified xsi:type="dcterms:W3CDTF">2026-03-18T07:29:53Z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0x01010041414A257A369C4BAAD1B6927524B91B</vt:lpwstr>
  </property>
  <property fmtid="{D5CDD505-2E9C-101B-9397-08002B2CF9AE}" pid="3" name="MediaServiceImageTags">
    <vt:lpwstr/>
  </property>
</Properties>
</file>