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mc:AlternateContent xmlns:mc="http://schemas.openxmlformats.org/markup-compatibility/2006">
    <mc:Choice Requires="x15">
      <x15ac:absPath xmlns:x15ac="http://schemas.microsoft.com/office/spreadsheetml/2010/11/ac" url="https://regionalnisklad.sharepoint.com/sites/SPODBUDE496/Dokumenti v skupni rabi/2_Finančni produkti/2026_BIZI_Krožno/"/>
    </mc:Choice>
  </mc:AlternateContent>
  <xr:revisionPtr revIDLastSave="2259" documentId="8_{8200DDE6-51AE-4FCE-A0AF-1918B71EA3A9}" xr6:coauthVersionLast="47" xr6:coauthVersionMax="47" xr10:uidLastSave="{55B58AFF-36D3-41F4-9EBE-38E3B4B8BD9D}"/>
  <bookViews>
    <workbookView xWindow="-105" yWindow="0" windowWidth="26010" windowHeight="20985" xr2:uid="{4E1D33EC-0C41-4C6E-8946-62582960059F}"/>
  </bookViews>
  <sheets>
    <sheet name="MERILA" sheetId="2" r:id="rId1"/>
  </sheets>
  <definedNames>
    <definedName name="_Hlk146790821" localSheetId="0">MERILA!$A$17</definedName>
    <definedName name="_Hlk146892016" localSheetId="0">MERILA!$A$64</definedName>
    <definedName name="_xlnm.Print_Area" localSheetId="0">MERILA!$A$1:$E$74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 l="1"/>
  <c r="D43" i="2"/>
  <c r="E25" i="2"/>
  <c r="D25" i="2"/>
  <c r="E12" i="2" l="1"/>
  <c r="D12" i="2"/>
  <c r="E55" i="2" l="1"/>
  <c r="E48" i="2" l="1"/>
  <c r="D16" i="2"/>
  <c r="E36" i="2"/>
  <c r="D36" i="2"/>
  <c r="D55" i="2"/>
  <c r="E64" i="2"/>
  <c r="E53" i="2" s="1"/>
  <c r="D64" i="2"/>
  <c r="D48" i="2"/>
  <c r="E29" i="2"/>
  <c r="D29" i="2"/>
  <c r="E16" i="2"/>
  <c r="E8" i="2"/>
  <c r="D8" i="2"/>
  <c r="E24" i="2" l="1"/>
  <c r="D24" i="2"/>
  <c r="E7" i="2"/>
  <c r="D7" i="2"/>
  <c r="D72" i="2" l="1"/>
  <c r="E74" i="2"/>
  <c r="B74" i="2" s="1"/>
</calcChain>
</file>

<file path=xl/sharedStrings.xml><?xml version="1.0" encoding="utf-8"?>
<sst xmlns="http://schemas.openxmlformats.org/spreadsheetml/2006/main" count="147" uniqueCount="135">
  <si>
    <t>MERILA ZA OCENJEVANJE VLOG</t>
  </si>
  <si>
    <t>Razpisna dokumentacija št. 2</t>
  </si>
  <si>
    <t>Številka razpisa</t>
  </si>
  <si>
    <t>Naziv razpisa</t>
  </si>
  <si>
    <t>Javni razpis za finančni produkt – BIZI Krožno z dne 25. 3. 2026 (v nadaljevanju razpis)</t>
  </si>
  <si>
    <t>Pojasnilo</t>
  </si>
  <si>
    <t xml:space="preserve">Popolna vloga bo ocenjena s strani dveh neodvisnih ocenjevalcev na podlagi meril, ki so navedena v nadaljevanju.  
Posamezna vloga lahko skupaj prejme 100 točk. Za odobritev mora vloga doseči najmanj 25 točk. 
Točke se v okviru posameznega merila dodelijo na podlagi ustreznih pravnih podlag (uredb), predstavitve vlagatelja in projekta v vlogi oz. dokazilih, priloženih k vlogi (npr. v Poslovno-finančni prilogi, …). </t>
  </si>
  <si>
    <t>OZNAKA MERILA</t>
  </si>
  <si>
    <t>MERILO</t>
  </si>
  <si>
    <t>PRILOGA / PODLAGA za dodelitev točk</t>
  </si>
  <si>
    <t>ŠT. TOČK</t>
  </si>
  <si>
    <t>SAMOOCENITEV</t>
  </si>
  <si>
    <t>1. REGIONALNI VIDIK</t>
  </si>
  <si>
    <t>1.11</t>
  </si>
  <si>
    <t>Lokacija projekta glede na obmejna problemska območja (OPO) ali območja avtohtonih narodnih skupnosti (ANS)</t>
  </si>
  <si>
    <t>Na osnovi seznama OPO in ANS</t>
  </si>
  <si>
    <t>1.11.01</t>
  </si>
  <si>
    <t>Lokacija projekta se nahaja na OPO ali na območju ANS</t>
  </si>
  <si>
    <t>1.11.02</t>
  </si>
  <si>
    <t>Lokacija projekta se ne nahaja na OPO ali na območju ANS</t>
  </si>
  <si>
    <t xml:space="preserve">Točke po tem merilu se dodelijo glede na to, ali se vlagatelj nahaja na obmejnem problemskem območju ali na območju avtohtonih narodnih skupnosti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t>
  </si>
  <si>
    <t>1.16</t>
  </si>
  <si>
    <t xml:space="preserve">Lokacija projekta glede na območje Triglavskega narodnega parka (TNP) </t>
  </si>
  <si>
    <t>1.16.01</t>
  </si>
  <si>
    <t xml:space="preserve">Projekt se nahaja na območju TNP </t>
  </si>
  <si>
    <t>1.16.02</t>
  </si>
  <si>
    <t xml:space="preserve">Projekt se ne nahaja na območju TNP </t>
  </si>
  <si>
    <t xml:space="preserve">Točke po merilu lokacija projekta glede na območje Triglavskega narodnega parka (TNP) se določi glede na to, ali je lokacija projekta na območju TNP, in sicer na podlagi vpogleda SRRS v Atlas okolja - https://gis.arso.gov.si/atlasokolja/profile.aspx?id=Atlas_Okolja_AXL@Arso  </t>
  </si>
  <si>
    <t>1.02</t>
  </si>
  <si>
    <t>Stopnja razvitosti razvojne regije projekta</t>
  </si>
  <si>
    <t>1.02.01</t>
  </si>
  <si>
    <t>Pomurska (172,5)</t>
  </si>
  <si>
    <t>1.02.02</t>
  </si>
  <si>
    <t>Primorsko-notranjska (138,3), Podravska (133,4), Zasavska (132,3)</t>
  </si>
  <si>
    <t>1.02.03</t>
  </si>
  <si>
    <t>Koroška (127,7), Posavska (121,8)</t>
  </si>
  <si>
    <t>1.02.04</t>
  </si>
  <si>
    <t>Goriška (117,1), Savinjska (109,3)</t>
  </si>
  <si>
    <t>1.02.05</t>
  </si>
  <si>
    <t>Obalno-kraška (103,2), Jugovzhodna Slovenija (93,0),  Gorenjska (85,3)</t>
  </si>
  <si>
    <t>1.02.06</t>
  </si>
  <si>
    <t>Osrednjeslovenska (49,6).</t>
  </si>
  <si>
    <t xml:space="preserve"> 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</si>
  <si>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2. TRAJNOSTNI VIDIK</t>
  </si>
  <si>
    <t>Prispevek projekta k razvoju krožnih poslovnih modelov</t>
  </si>
  <si>
    <t>Poslovno – finančna priloga, Cilji projekta / zavihek Projekt</t>
  </si>
  <si>
    <t>Visoka stopnja - Projekt uvaja več ukrepov krožnega gospodarstva ali razvija nov krožni poslovni model (npr. produkt kot storitev, platforma souporabe) in/ali trajnostne izdelke, procese ali tehnologije, ki pomembno izboljšujejo učinkovitost rabe virov ali zmanjšujejo negativne vplive na okolje.</t>
  </si>
  <si>
    <t xml:space="preserve">Nizka stopnja - Projekt uvaja posamezne ali minimalne elemente krožnih poslovnih modelov, v omejenem obsegu ali brez jasnega učinka na poslovanje; vpliv na zmanjšanje porabe virov ali okoljske obremenitve je šibek ali ni razviden.
</t>
  </si>
  <si>
    <t xml:space="preserve">Pri tem merilu se ocenjuje, v kolikšni meri projekt uvaja, krepi ali razvija krožne poslovne modele, kot so ponovna uporaba, popravila, deljenje, najem, recikliranje, uporaba sekundarnih surovin, podaljševanje življenjske dobe izdelkov, zmanjševanje količine odpadkov in učinkovitejša raba virov. Ocenjuje se tudi, ali projekt uvaja nove trajnostne poslovne prakse ali tehnologije, ki zmanjšujejo negativne vplive na okolje.. </t>
  </si>
  <si>
    <t>Učinkovitost izvedbe izbranih načel in ciljev krožnega prehoda</t>
  </si>
  <si>
    <t>Projekt izbere najmanj eno prioritetno raven najvišjega pomena PREPREČEVANJE ali OPTIMIZACIJA in zanjo določi merljiv kazalnik, z jasno opredeljenima izhodiščnim in ciljnim stanjem. Vloga vsebuje dokazljive podatke (npr. meritve pred/po, tehnična dokumentacija, LCA, sledljivost), učinki pa so visoki, neposredni in jasno povezani z aktivnostmi projekta.</t>
  </si>
  <si>
    <t>Projekt izbere prioritetno raven PODALJŠEVANJE ŽIVLJENJSKE DOBE ali KONEC ŽIVLJENJSKE DOBE in zanjo določi merljiv kazalnik, z jasno opredeljenima izhodiščnim in ciljnim stanjem. Vloga vsebuje dokazljive podatke (npr. meritve pred/po, tehnična dokumentacija, LCA, sledljivost), učinki pa so visoki, neposredni in jasno povezani z aktivnostmi projekta.</t>
  </si>
  <si>
    <t>Projekt določi merljiv kazalnik, vendar so učinki manj izraziti ali je dokazna podlaga omejena. Rezultati so merljivi, vendar srednje intenzivni ali delno povezani z aktivnostmi projekta.</t>
  </si>
  <si>
    <t>Projekt ne vsebuje merljivih kazalnikov in utemeljenih DA/NE kazalnikov. Prispevek k prioritetnim ravnem krožnosti je nejasen, minimalen ali nedokazan.</t>
  </si>
  <si>
    <t>Merilo ocenjuje, kako učinkovito projekt izvaja izbrana načela 10R in dosega cilje krožnega prehoda. Najvišje točke prejmejo projekti, ki za višje prioritetne ravni določijo jasne, merljive kazalnike z verodostojnimi dokazili ter izkazujejo pomembne, neposredne učinke. Srednje točke prejmejo projekti z merljivimi kazalniki, pri katerih so učinki manj izraziti ali delno podprti z dokazili. Nižje točke se dodelijo projektom brez merljivih kazalnikov, ki prispevek utemeljijo le z DA/NE kazalniki, najnižja ocena pa pripada projektom, pri katerih prispevek k krožnosti ni izkazan.</t>
  </si>
  <si>
    <t xml:space="preserve">Certifikati, odločbe, povezava do trajnostnega poročila oz. utemeljitev v Poslovno-finančni prilogi </t>
  </si>
  <si>
    <t>Vlagatelj ima izdelano Trajnostno poročilo po GRI ali ESRS, javno objavljeno</t>
  </si>
  <si>
    <t>Vlagatelj ima izdelano Trajnostno poročilo po GRI ali ESRS, nejavno</t>
  </si>
  <si>
    <t>Vlagatelj ima veljaven ISO certifikat (npr. ISO 14001, ISO 50001, ISO 22000, ipd.)</t>
  </si>
  <si>
    <t>Vlagatelj je vključen vsaj v eno shemo kakovosti, ima certifikat za ekološko proizvodnjo ali drug certifikat, ki odraža trajnostno delovanje vlagatelja (npr. Ecolabel EU, Izbrana kakovost – Slovenija, geografska označba ali druge sheme kakovosti po Zakonu o kmetijstvu (ZKme-1)) oziroma ima EcoVadis srebrno ali višjo oceno.</t>
  </si>
  <si>
    <t>Vlagatelj v času oddaje vloge  ne izkazuje ustreznih dokazil oz. prej navedenih certifikatov</t>
  </si>
  <si>
    <t xml:space="preserve">Točke po tem merilu se določi skladno z rangom števila točk, in sicer na podlagi pridobljenih certifikatov oz. vključenosti vlagatelja v ustrezne sheme ali izdelanega trajostnega poročila. </t>
  </si>
  <si>
    <t>Inovativnost in trajnostna vrednost rešitve</t>
  </si>
  <si>
    <t>Projekt uvaja jasno novo, izboljšano ali napredno rešitev, ki bistveno poveča trajnost (npr. zmanjšanje virov, emisij, odpadkov, podaljšanje življenjske dobe izdelkov). Rešitev predstavlja opazen napredek glede na trenutno stanje v podjetju ali na trgu.</t>
  </si>
  <si>
    <t>Srednja - Projekt vključuje izboljšave obstoječih rešitev, ki prinašajo določene trajnostne koristi, vendar so te zmerne ali omejene. Rešitev je inovativna predvsem v kontekstu podjetja, ne pa nujno širše.</t>
  </si>
  <si>
    <t>Nizka - Projekt vključuje minimalne novosti ali standardne rešitve z majhnim ali nejasnim trajnostnim učinkom. Ni razvidno, da bi prinašale pomembno izboljšanje glede na obstoječe stanje.</t>
  </si>
  <si>
    <t>Merilo ocenjuje, kako inovativna in trajnostno učinkovita je rešitev. Visoka ocena pomeni pomemben napredek, ki bistveno zmanjša porabo virov, emisije ali odpadke in podaljša življenjsko dobo izdelkov. Srednja ocena zajema izboljšave zmernih trajnostnih koristi, predvsem znotraj podjetja. Nizka ocena pomeni minimalne ali standardne rešitve z nejasnim ali majhnim trajnostnim učinkom.</t>
  </si>
  <si>
    <t xml:space="preserve">Partnerstva in mreže (vključenost raziskovalnih institicij, industrijskih partnerjev) </t>
  </si>
  <si>
    <t xml:space="preserve">Dokazila o povezovanju oz. utemeljitev v Poslovno-finančni prilogi </t>
  </si>
  <si>
    <t>Projekt vključuje pogodbeno sodelovanje z vsaj eno raziskovalno institucijo in vsaj enim industrijskim partnerjem, kar omogoča dobro povezavo in izmenjavo znanja.</t>
  </si>
  <si>
    <t>Projekt vključuje sodelovanje z enim partnerjem (raziskovalno institucijo ali industrijskim partnerjem), sodelovanje pa je opredeljeno v Poslovno-finančni prilogi</t>
  </si>
  <si>
    <t>Projekt nima jasno opredeljenih partnerstev ali sodeluje samo z notranjimi viri podjetja.</t>
  </si>
  <si>
    <t xml:space="preserve">Merilo ocenjuje vključenost in kakovost partnerstev ter mrež, saj sodelovanje z raziskovalnimi institucijami in industrijskimi partnerji spodbuja prenos znanja, inovacije in večjo uspešnost projektov. </t>
  </si>
  <si>
    <t>3. FINANČNA OCENA</t>
  </si>
  <si>
    <t xml:space="preserve">Merila za fizične osebe – kmetije ter fizične osebe, ki na trgu samostojno opravljajo pridobitno dejavnost (s.p.) in ugotavljajo davčno osnovo z upoštevanjem dejanskih prihodkov in normiranih odhodkov </t>
  </si>
  <si>
    <t xml:space="preserve"> 3.04</t>
  </si>
  <si>
    <t>Kreditna sposobnost</t>
  </si>
  <si>
    <r>
      <t>Dokazilo/a vlagatelja</t>
    </r>
    <r>
      <rPr>
        <sz val="8.5"/>
        <color rgb="FF195728"/>
        <rFont val="Arial"/>
        <family val="2"/>
        <charset val="238"/>
      </rPr>
      <t xml:space="preserve">               </t>
    </r>
  </si>
  <si>
    <t xml:space="preserve"> 3.04.01</t>
  </si>
  <si>
    <t>Kreditna sposobnost je 3,01 ali več</t>
  </si>
  <si>
    <t xml:space="preserve"> 3.04.02</t>
  </si>
  <si>
    <t>Kreditna sposobnost je večja od 2,50 do 3,00</t>
  </si>
  <si>
    <t xml:space="preserve"> 3.04.03</t>
  </si>
  <si>
    <t>Kreditna sposobnost je večja od 2,00 do 2,50,</t>
  </si>
  <si>
    <t xml:space="preserve"> 3.04.04</t>
  </si>
  <si>
    <t>Kreditna sposobnost je večja od 1,50 do 2,00</t>
  </si>
  <si>
    <t xml:space="preserve"> 3.04.05</t>
  </si>
  <si>
    <t>Kreditna sposobnost je večja od 1,20 do 1,50</t>
  </si>
  <si>
    <t xml:space="preserve"> 3.04.06</t>
  </si>
  <si>
    <t>Kreditna sposobnost od 1,01 do 1,20</t>
  </si>
  <si>
    <t>Točke po merilu kreditna sposobnost za vlagatelja, ki se prijavi kot fizična oseba-kmetija ali fizična oseba, ki na trgu samostojno opravlja pridobitno dejavnost (s.p.) in ugotavlja davčno osnovo z upoštevanjem dejanskih prihodkov in normiranih odhodkov, se določi glede na priložena dokazila, skladno z rangom števila točk, in sicer na podlagi formule*:
*Opomba: V letno višino obstoječih glavnic se ne všteva vrednosti posojilnih pogodb s Sklada po programu pred-financiranje.
Za izračun mora vlagatelj priložiti sledeča dokazila:
•	SISBON vlagatelja ter izpis SISBIZ v primeru, da vlagatelj opravlja hkrati dopolnilno dejavnost za katero ima odprt in poslovni račun oz. v primeru fizične osebe, ki na trgu samostojno opravlja pridobitno dejavnost (s.p.) in ugotavlja davčno osnovo z upoštevanjem dejanskih prihodkov in normiranih odhodkov. SISBON in SISBIZ ne smeta biti starejša od enega meseca od datuma oddaje vloge,
•	Bančni izpis transakcijskega računa ter popis TR vlagatelja (priloga PopisTR), na podlagi katerega se popiše prilive in pologe vlagatelja.
Za izračun mora vlagatelj priložiti tudi sledeča dokazila, v kolikor obstoj obveznosti niso razvidne iz SISBON-a in SISBIZ-a:
•	dokazila o obstoju drugih obveznosti* vlagatelja (npr. posojilna/leasing pogodba) in dokazila o višini stanj posojil pridobljenih s strani drugih posojilodajalcev, pri čemer se kot obveznost šteje tudi limit nad 2.000,00 EUR, 
Če se vlagatelj prijavlja kot fizična oseba-kmetija in uveljavlja tudi prihodke članov KG, mora tudi za člana KG priložiti vse priloge, ki veljajo za vlagatelja.
*Opomba: V obveznost se ne vštevajo obveznosti po posojilni pogodbi, sklenjeni s Skladom po ukrepu pred-financiranje.</t>
  </si>
  <si>
    <t>Merila za pravne osebe in fizične osebe, ki samostojno opravljajo pridobitno dejavnost (s.p.)</t>
  </si>
  <si>
    <t xml:space="preserve"> 3.01</t>
  </si>
  <si>
    <t xml:space="preserve">Bonitetna ocena (za pravne osebe in s.p.) </t>
  </si>
  <si>
    <r>
      <t>Vpogled Sklada v EBONITETE</t>
    </r>
    <r>
      <rPr>
        <sz val="8.5"/>
        <color rgb="FF195728"/>
        <rFont val="Arial"/>
        <family val="2"/>
        <charset val="238"/>
      </rPr>
      <t xml:space="preserve">               </t>
    </r>
  </si>
  <si>
    <t xml:space="preserve"> 3.01.01</t>
  </si>
  <si>
    <t>Bonitetna ocena 10</t>
  </si>
  <si>
    <t xml:space="preserve"> 3.01.02</t>
  </si>
  <si>
    <t xml:space="preserve">Bonitetna ocena 9 </t>
  </si>
  <si>
    <t xml:space="preserve"> 3.01.03</t>
  </si>
  <si>
    <t>Bonitetna ocena 8</t>
  </si>
  <si>
    <t xml:space="preserve"> 3.01.04</t>
  </si>
  <si>
    <t>Bonitetna ocena 7</t>
  </si>
  <si>
    <t xml:space="preserve"> 3.01.05</t>
  </si>
  <si>
    <t xml:space="preserve">Bonitetna ocena 6 </t>
  </si>
  <si>
    <t xml:space="preserve"> 3.01.06</t>
  </si>
  <si>
    <t xml:space="preserve">Bonitetna ocena 5 </t>
  </si>
  <si>
    <t>Točke po merilu Bonitetna ocena se določi skladno z rangom števila točk, in sicer na podlagi bonitetne ocene vlagatelja, ki je razvidna iz sistema Ebonitete.si. V kolikor bonitetne ocene za navedene pravno organizacijske oblike ni razvidne iz Ebonitete.si, jo mora vlagatelj proti plačilu pridobiti sam pri isti bonitetni hiši in jo priložiti v zavihku "Priloge", pod dokazilo "Bonitetna ocena«.</t>
  </si>
  <si>
    <t>NAJVIŠJE MOŽNO ŠTEVILO TOČK PO JAVNEM RAZPISU</t>
  </si>
  <si>
    <t>MINIMALNI PRAG ZA ODOBRITEV VLOGE</t>
  </si>
  <si>
    <t>SKUPAJ TOČKE</t>
  </si>
  <si>
    <t>Projekt nima določljivih merljivih kazalnikov – uporablja kazalnike DA/NE, ki jih utemelji. Prispevek k krožnemu prehodu je razviden, vendar ni kvantificiran.</t>
  </si>
  <si>
    <t>Povezava do Atlasa okolja</t>
  </si>
  <si>
    <t>Okoljski certifikati, okoljska priznanja, vključenost v okoljske sheme</t>
  </si>
  <si>
    <t xml:space="preserve"> 2.33</t>
  </si>
  <si>
    <t>2.33.01</t>
  </si>
  <si>
    <t>2.33.02</t>
  </si>
  <si>
    <t>2.33.03</t>
  </si>
  <si>
    <t>2.33.04</t>
  </si>
  <si>
    <t>2.330.05</t>
  </si>
  <si>
    <t>2.121</t>
  </si>
  <si>
    <t>2.121.01</t>
  </si>
  <si>
    <t>2.121.02</t>
  </si>
  <si>
    <t>2.122.01</t>
  </si>
  <si>
    <t>2.122.02</t>
  </si>
  <si>
    <t>2.122.03</t>
  </si>
  <si>
    <t>2.122.04</t>
  </si>
  <si>
    <t>2.122.05</t>
  </si>
  <si>
    <t>2.123.01</t>
  </si>
  <si>
    <t>2.123.02</t>
  </si>
  <si>
    <t>2.0123.03</t>
  </si>
  <si>
    <t>2.124.01</t>
  </si>
  <si>
    <t>2.124.02</t>
  </si>
  <si>
    <t>2.124.03</t>
  </si>
  <si>
    <t>3021-2/2025-SRRS-9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</si>
</sst>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7"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
      <u/>
      <sz val="11"/>
      <color theme="10"/>
      <name val="Aptos Narrow"/>
      <family val="2"/>
      <charset val="238"/>
      <scheme val="minor"/>
    </font>
    <font>
      <b/>
      <u/>
      <sz val="11"/>
      <color theme="10"/>
      <name val="Aptos Narrow"/>
      <family val="2"/>
      <scheme val="minor"/>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
      <left style="thin">
        <color rgb="FF868686"/>
      </left>
      <right style="thin">
        <color rgb="FF868686"/>
      </right>
      <top style="thin">
        <color rgb="FF868686"/>
      </top>
      <bottom/>
      <diagonal/>
    </border>
    <border>
      <left style="thin">
        <color rgb="FF868686"/>
      </left>
      <right style="thin">
        <color rgb="FF868686"/>
      </right>
      <top/>
      <bottom/>
      <diagonal/>
    </border>
    <border>
      <left style="thin">
        <color rgb="FF868686"/>
      </left>
      <right style="thin">
        <color rgb="FF868686"/>
      </right>
      <top/>
      <bottom style="thin">
        <color rgb="FF868686"/>
      </bottom>
      <diagonal/>
    </border>
  </borders>
  <cellStyleXfs count="3">
    <xf numFmtId="0" fontId="0" fillId="0" borderId="0"/>
    <xf numFmtId="0" fontId="1" fillId="2" borderId="1" applyNumberFormat="0" applyFont="0" applyAlignment="0" applyProtection="0"/>
    <xf numFmtId="0" fontId="15" fillId="0" borderId="0" applyNumberFormat="0" applyFill="0" applyBorder="0" applyAlignment="0" applyProtection="0"/>
  </cellStyleXfs>
  <cellXfs count="51">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16" fillId="5" borderId="2" xfId="2" applyFont="1" applyFill="1" applyBorder="1" applyAlignment="1" applyProtection="1">
      <alignment horizontal="center" vertical="center" wrapText="1"/>
    </xf>
    <xf numFmtId="3" fontId="5" fillId="7" borderId="2" xfId="0" applyNumberFormat="1" applyFont="1" applyFill="1" applyBorder="1" applyAlignment="1">
      <alignment horizontal="left" vertical="center" wrapText="1"/>
    </xf>
    <xf numFmtId="164" fontId="8" fillId="8" borderId="2" xfId="1" applyNumberFormat="1" applyFont="1" applyFill="1" applyBorder="1" applyAlignment="1" applyProtection="1">
      <alignment horizontal="center" vertical="center"/>
      <protection locked="0"/>
    </xf>
    <xf numFmtId="0" fontId="2" fillId="6" borderId="3" xfId="0" applyFont="1" applyFill="1"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vertical="center" wrapText="1"/>
    </xf>
    <xf numFmtId="164" fontId="8" fillId="8" borderId="6" xfId="1" applyNumberFormat="1" applyFont="1" applyFill="1" applyBorder="1" applyAlignment="1" applyProtection="1">
      <alignment horizontal="center" vertical="center"/>
      <protection locked="0"/>
    </xf>
    <xf numFmtId="164" fontId="8" fillId="8" borderId="7" xfId="1"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2" fillId="0" borderId="2" xfId="0" applyFont="1" applyBorder="1" applyAlignment="1">
      <alignment vertical="center" wrapText="1"/>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5" fillId="7" borderId="2"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2" fillId="6" borderId="2" xfId="0" applyFont="1" applyFill="1" applyBorder="1" applyAlignment="1">
      <alignment horizontal="left" vertical="center" wrapText="1"/>
    </xf>
    <xf numFmtId="0" fontId="2" fillId="6" borderId="2" xfId="0" applyFont="1" applyFill="1" applyBorder="1" applyAlignment="1">
      <alignmen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0" fillId="0" borderId="4" xfId="0" applyBorder="1" applyAlignment="1">
      <alignment horizontal="left" vertical="center" wrapText="1"/>
    </xf>
  </cellXfs>
  <cellStyles count="3">
    <cellStyle name="Hiperpovezava" xfId="2" builtinId="8"/>
    <cellStyle name="Navadno" xfId="0" builtinId="0"/>
    <cellStyle name="Opomba" xfId="1" builtinId="10"/>
  </cellStyles>
  <dxfs count="0"/>
  <tableStyles count="0" defaultTableStyle="TableStyleMedium2" defaultPivotStyle="PivotStyleLight16"/>
  <colors>
    <mruColors>
      <color rgb="FF0000FF"/>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61</xdr:row>
      <xdr:rowOff>438150</xdr:rowOff>
    </xdr:from>
    <xdr:to>
      <xdr:col>2</xdr:col>
      <xdr:colOff>962025</xdr:colOff>
      <xdr:row>61</xdr:row>
      <xdr:rowOff>704850</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23126700"/>
          <a:ext cx="4276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s.arso.gov.si/atlasokolja/profile.aspx?id=Atlas_Okolja_AXL@Ar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E74"/>
  <sheetViews>
    <sheetView tabSelected="1" zoomScaleNormal="100" zoomScaleSheetLayoutView="100" workbookViewId="0">
      <pane ySplit="6" topLeftCell="A7" activePane="bottomLeft" state="frozen"/>
      <selection pane="bottomLeft" activeCell="E56" sqref="E56:E61"/>
    </sheetView>
  </sheetViews>
  <sheetFormatPr defaultRowHeight="15" x14ac:dyDescent="0.25"/>
  <cols>
    <col min="1" max="1" width="19.140625" style="25" customWidth="1"/>
    <col min="2" max="2" width="98.7109375" style="25" customWidth="1"/>
    <col min="3" max="3" width="26.5703125" style="25" customWidth="1"/>
    <col min="4" max="4" width="14.5703125" style="25" customWidth="1"/>
    <col min="5" max="5" width="19" customWidth="1"/>
  </cols>
  <sheetData>
    <row r="1" spans="1:5" ht="30" customHeight="1" x14ac:dyDescent="0.25">
      <c r="A1" s="40" t="s">
        <v>0</v>
      </c>
      <c r="B1" s="40"/>
      <c r="C1" s="40"/>
      <c r="D1" s="40"/>
      <c r="E1" s="40"/>
    </row>
    <row r="2" spans="1:5" ht="20.100000000000001" customHeight="1" x14ac:dyDescent="0.25">
      <c r="A2" s="40" t="s">
        <v>1</v>
      </c>
      <c r="B2" s="40"/>
      <c r="C2" s="40"/>
      <c r="D2" s="40"/>
      <c r="E2" s="40"/>
    </row>
    <row r="3" spans="1:5" ht="20.100000000000001" customHeight="1" x14ac:dyDescent="0.25">
      <c r="A3" s="1" t="s">
        <v>2</v>
      </c>
      <c r="B3" s="41" t="s">
        <v>134</v>
      </c>
      <c r="C3" s="41"/>
      <c r="D3" s="41"/>
      <c r="E3" s="41"/>
    </row>
    <row r="4" spans="1:5" ht="20.100000000000001" customHeight="1" x14ac:dyDescent="0.25">
      <c r="A4" s="1" t="s">
        <v>3</v>
      </c>
      <c r="B4" s="41" t="s">
        <v>4</v>
      </c>
      <c r="C4" s="41"/>
      <c r="D4" s="41"/>
      <c r="E4" s="41"/>
    </row>
    <row r="5" spans="1:5" ht="60.75" customHeight="1" x14ac:dyDescent="0.25">
      <c r="A5" s="1" t="s">
        <v>5</v>
      </c>
      <c r="B5" s="41" t="s">
        <v>6</v>
      </c>
      <c r="C5" s="41"/>
      <c r="D5" s="41"/>
      <c r="E5" s="41"/>
    </row>
    <row r="6" spans="1:5" s="4" customFormat="1" ht="33" customHeight="1" x14ac:dyDescent="0.25">
      <c r="A6" s="2" t="s">
        <v>7</v>
      </c>
      <c r="B6" s="3" t="s">
        <v>8</v>
      </c>
      <c r="C6" s="3" t="s">
        <v>9</v>
      </c>
      <c r="D6" s="3" t="s">
        <v>10</v>
      </c>
      <c r="E6" s="3" t="s">
        <v>11</v>
      </c>
    </row>
    <row r="7" spans="1:5" s="8" customFormat="1" ht="20.100000000000001" customHeight="1" x14ac:dyDescent="0.2">
      <c r="A7" s="39" t="s">
        <v>12</v>
      </c>
      <c r="B7" s="39"/>
      <c r="C7" s="39"/>
      <c r="D7" s="6">
        <f>D8+D16+D12</f>
        <v>30</v>
      </c>
      <c r="E7" s="7">
        <f>E8+E16+E12</f>
        <v>10</v>
      </c>
    </row>
    <row r="8" spans="1:5" ht="24.95" customHeight="1" x14ac:dyDescent="0.25">
      <c r="A8" s="26" t="s">
        <v>13</v>
      </c>
      <c r="B8" s="9" t="s">
        <v>14</v>
      </c>
      <c r="C8" s="9" t="s">
        <v>15</v>
      </c>
      <c r="D8" s="10">
        <f>MAX(D9:D10)</f>
        <v>10</v>
      </c>
      <c r="E8" s="11">
        <f>MAX(E9:E10)</f>
        <v>10</v>
      </c>
    </row>
    <row r="9" spans="1:5" ht="18" customHeight="1" x14ac:dyDescent="0.25">
      <c r="A9" s="27" t="s">
        <v>16</v>
      </c>
      <c r="B9" s="38" t="s">
        <v>17</v>
      </c>
      <c r="C9" s="38"/>
      <c r="D9" s="12">
        <v>10</v>
      </c>
      <c r="E9" s="30">
        <v>10</v>
      </c>
    </row>
    <row r="10" spans="1:5" ht="18" customHeight="1" x14ac:dyDescent="0.25">
      <c r="A10" s="27" t="s">
        <v>18</v>
      </c>
      <c r="B10" s="38" t="s">
        <v>19</v>
      </c>
      <c r="C10" s="38"/>
      <c r="D10" s="12">
        <v>0</v>
      </c>
      <c r="E10" s="30"/>
    </row>
    <row r="11" spans="1:5" s="15" customFormat="1" ht="241.5" customHeight="1" x14ac:dyDescent="0.25">
      <c r="A11" s="14" t="s">
        <v>5</v>
      </c>
      <c r="B11" s="33" t="s">
        <v>20</v>
      </c>
      <c r="C11" s="33"/>
      <c r="D11" s="33"/>
      <c r="E11" s="33"/>
    </row>
    <row r="12" spans="1:5" ht="20.100000000000001" customHeight="1" x14ac:dyDescent="0.25">
      <c r="A12" s="26" t="s">
        <v>21</v>
      </c>
      <c r="B12" s="9" t="s">
        <v>22</v>
      </c>
      <c r="C12" s="28" t="s">
        <v>112</v>
      </c>
      <c r="D12" s="10">
        <f>MAX(D13:D14)</f>
        <v>10</v>
      </c>
      <c r="E12" s="11">
        <f>MAX(E13)</f>
        <v>0</v>
      </c>
    </row>
    <row r="13" spans="1:5" ht="18" customHeight="1" x14ac:dyDescent="0.25">
      <c r="A13" s="27" t="s">
        <v>23</v>
      </c>
      <c r="B13" s="38" t="s">
        <v>24</v>
      </c>
      <c r="C13" s="38"/>
      <c r="D13" s="12">
        <v>10</v>
      </c>
      <c r="E13" s="30"/>
    </row>
    <row r="14" spans="1:5" ht="18" customHeight="1" x14ac:dyDescent="0.25">
      <c r="A14" s="27" t="s">
        <v>25</v>
      </c>
      <c r="B14" s="38" t="s">
        <v>26</v>
      </c>
      <c r="C14" s="38"/>
      <c r="D14" s="12">
        <v>0</v>
      </c>
      <c r="E14" s="30"/>
    </row>
    <row r="15" spans="1:5" s="15" customFormat="1" ht="44.25" customHeight="1" x14ac:dyDescent="0.25">
      <c r="A15" s="14" t="s">
        <v>5</v>
      </c>
      <c r="B15" s="33" t="s">
        <v>27</v>
      </c>
      <c r="C15" s="33"/>
      <c r="D15" s="33"/>
      <c r="E15" s="33"/>
    </row>
    <row r="16" spans="1:5" ht="20.100000000000001" customHeight="1" x14ac:dyDescent="0.25">
      <c r="A16" s="26" t="s">
        <v>28</v>
      </c>
      <c r="B16" s="9" t="s">
        <v>29</v>
      </c>
      <c r="C16" s="9"/>
      <c r="D16" s="10">
        <f>MAX(D17:D22)</f>
        <v>10</v>
      </c>
      <c r="E16" s="11">
        <f>MAX(E17)</f>
        <v>0</v>
      </c>
    </row>
    <row r="17" spans="1:5" ht="18" customHeight="1" x14ac:dyDescent="0.25">
      <c r="A17" s="27" t="s">
        <v>30</v>
      </c>
      <c r="B17" s="38" t="s">
        <v>31</v>
      </c>
      <c r="C17" s="38"/>
      <c r="D17" s="12">
        <v>10</v>
      </c>
      <c r="E17" s="30"/>
    </row>
    <row r="18" spans="1:5" ht="18" customHeight="1" x14ac:dyDescent="0.25">
      <c r="A18" s="27" t="s">
        <v>32</v>
      </c>
      <c r="B18" s="38" t="s">
        <v>33</v>
      </c>
      <c r="C18" s="38"/>
      <c r="D18" s="12">
        <v>8</v>
      </c>
      <c r="E18" s="30"/>
    </row>
    <row r="19" spans="1:5" ht="18" customHeight="1" x14ac:dyDescent="0.25">
      <c r="A19" s="27" t="s">
        <v>34</v>
      </c>
      <c r="B19" s="38" t="s">
        <v>35</v>
      </c>
      <c r="C19" s="38"/>
      <c r="D19" s="12">
        <v>6</v>
      </c>
      <c r="E19" s="30"/>
    </row>
    <row r="20" spans="1:5" ht="18" customHeight="1" x14ac:dyDescent="0.25">
      <c r="A20" s="27" t="s">
        <v>36</v>
      </c>
      <c r="B20" s="38" t="s">
        <v>37</v>
      </c>
      <c r="C20" s="38"/>
      <c r="D20" s="12">
        <v>4</v>
      </c>
      <c r="E20" s="30"/>
    </row>
    <row r="21" spans="1:5" ht="18" customHeight="1" x14ac:dyDescent="0.25">
      <c r="A21" s="27" t="s">
        <v>38</v>
      </c>
      <c r="B21" s="38" t="s">
        <v>39</v>
      </c>
      <c r="C21" s="38"/>
      <c r="D21" s="12">
        <v>2</v>
      </c>
      <c r="E21" s="30"/>
    </row>
    <row r="22" spans="1:5" ht="18" customHeight="1" x14ac:dyDescent="0.25">
      <c r="A22" s="27" t="s">
        <v>40</v>
      </c>
      <c r="B22" s="38" t="s">
        <v>41</v>
      </c>
      <c r="C22" s="38"/>
      <c r="D22" s="12">
        <v>0</v>
      </c>
      <c r="E22" s="30"/>
    </row>
    <row r="23" spans="1:5" s="15" customFormat="1" ht="44.25" customHeight="1" x14ac:dyDescent="0.25">
      <c r="A23" s="14" t="s">
        <v>5</v>
      </c>
      <c r="B23" s="33" t="s">
        <v>42</v>
      </c>
      <c r="C23" s="33"/>
      <c r="D23" s="33"/>
      <c r="E23" s="33"/>
    </row>
    <row r="24" spans="1:5" s="8" customFormat="1" ht="20.100000000000001" customHeight="1" x14ac:dyDescent="0.2">
      <c r="A24" s="39" t="s">
        <v>43</v>
      </c>
      <c r="B24" s="39"/>
      <c r="C24" s="39"/>
      <c r="D24" s="6">
        <f>+D29+D36+D48+D43+D25</f>
        <v>45</v>
      </c>
      <c r="E24" s="7">
        <f>+E29+E36+E48+E43+E25</f>
        <v>0</v>
      </c>
    </row>
    <row r="25" spans="1:5" s="15" customFormat="1" ht="27" customHeight="1" x14ac:dyDescent="0.25">
      <c r="A25" s="26" t="s">
        <v>120</v>
      </c>
      <c r="B25" s="17" t="s">
        <v>44</v>
      </c>
      <c r="C25" s="17" t="s">
        <v>45</v>
      </c>
      <c r="D25" s="18">
        <f>MAX(D26:D27)</f>
        <v>5</v>
      </c>
      <c r="E25" s="19">
        <f>MAX(E26:E27)</f>
        <v>0</v>
      </c>
    </row>
    <row r="26" spans="1:5" s="15" customFormat="1" ht="34.5" customHeight="1" x14ac:dyDescent="0.25">
      <c r="A26" s="13" t="s">
        <v>121</v>
      </c>
      <c r="B26" s="31" t="s">
        <v>46</v>
      </c>
      <c r="C26" s="32"/>
      <c r="D26" s="20">
        <v>5</v>
      </c>
      <c r="E26" s="30"/>
    </row>
    <row r="27" spans="1:5" s="15" customFormat="1" ht="33" customHeight="1" x14ac:dyDescent="0.25">
      <c r="A27" s="13" t="s">
        <v>122</v>
      </c>
      <c r="B27" s="31" t="s">
        <v>47</v>
      </c>
      <c r="C27" s="32"/>
      <c r="D27" s="20">
        <v>2</v>
      </c>
      <c r="E27" s="30"/>
    </row>
    <row r="28" spans="1:5" s="15" customFormat="1" ht="49.5" customHeight="1" x14ac:dyDescent="0.25">
      <c r="A28" s="14" t="s">
        <v>5</v>
      </c>
      <c r="B28" s="33" t="s">
        <v>48</v>
      </c>
      <c r="C28" s="33"/>
      <c r="D28" s="33"/>
      <c r="E28" s="33"/>
    </row>
    <row r="29" spans="1:5" ht="41.25" customHeight="1" x14ac:dyDescent="0.25">
      <c r="A29" s="29">
        <v>2122</v>
      </c>
      <c r="B29" s="17" t="s">
        <v>49</v>
      </c>
      <c r="C29" s="17" t="s">
        <v>45</v>
      </c>
      <c r="D29" s="18">
        <f>MAX(D30:D34)</f>
        <v>20</v>
      </c>
      <c r="E29" s="19">
        <f>MAX(E30:E34)</f>
        <v>0</v>
      </c>
    </row>
    <row r="30" spans="1:5" ht="48.75" customHeight="1" x14ac:dyDescent="0.25">
      <c r="A30" s="16" t="s">
        <v>123</v>
      </c>
      <c r="B30" s="31" t="s">
        <v>50</v>
      </c>
      <c r="C30" s="32"/>
      <c r="D30" s="20">
        <v>20</v>
      </c>
      <c r="E30" s="34"/>
    </row>
    <row r="31" spans="1:5" ht="48" customHeight="1" x14ac:dyDescent="0.25">
      <c r="A31" s="16" t="s">
        <v>124</v>
      </c>
      <c r="B31" s="31" t="s">
        <v>51</v>
      </c>
      <c r="C31" s="32"/>
      <c r="D31" s="20">
        <v>14</v>
      </c>
      <c r="E31" s="35"/>
    </row>
    <row r="32" spans="1:5" ht="48" customHeight="1" x14ac:dyDescent="0.25">
      <c r="A32" s="16" t="s">
        <v>125</v>
      </c>
      <c r="B32" s="31" t="s">
        <v>52</v>
      </c>
      <c r="C32" s="32"/>
      <c r="D32" s="20">
        <v>8</v>
      </c>
      <c r="E32" s="36"/>
    </row>
    <row r="33" spans="1:5" ht="48" customHeight="1" x14ac:dyDescent="0.25">
      <c r="A33" s="16" t="s">
        <v>126</v>
      </c>
      <c r="B33" s="31" t="s">
        <v>111</v>
      </c>
      <c r="C33" s="32"/>
      <c r="D33" s="20">
        <v>4</v>
      </c>
      <c r="E33" s="36"/>
    </row>
    <row r="34" spans="1:5" ht="49.5" customHeight="1" x14ac:dyDescent="0.25">
      <c r="A34" s="16" t="s">
        <v>127</v>
      </c>
      <c r="B34" s="31" t="s">
        <v>53</v>
      </c>
      <c r="C34" s="32"/>
      <c r="D34" s="20">
        <v>0</v>
      </c>
      <c r="E34" s="37"/>
    </row>
    <row r="35" spans="1:5" s="15" customFormat="1" ht="39.75" customHeight="1" x14ac:dyDescent="0.25">
      <c r="A35" s="14" t="s">
        <v>5</v>
      </c>
      <c r="B35" s="33" t="s">
        <v>54</v>
      </c>
      <c r="C35" s="33"/>
      <c r="D35" s="33"/>
      <c r="E35" s="33"/>
    </row>
    <row r="36" spans="1:5" ht="42.75" customHeight="1" x14ac:dyDescent="0.25">
      <c r="A36" s="17" t="s">
        <v>114</v>
      </c>
      <c r="B36" s="17" t="s">
        <v>113</v>
      </c>
      <c r="C36" s="17" t="s">
        <v>55</v>
      </c>
      <c r="D36" s="18">
        <f>MAX(D37:D41)</f>
        <v>4</v>
      </c>
      <c r="E36" s="19">
        <f>MAX(E37:E41)</f>
        <v>0</v>
      </c>
    </row>
    <row r="37" spans="1:5" ht="37.5" customHeight="1" x14ac:dyDescent="0.25">
      <c r="A37" s="16" t="s">
        <v>115</v>
      </c>
      <c r="B37" s="46" t="s">
        <v>56</v>
      </c>
      <c r="C37" s="46"/>
      <c r="D37" s="20">
        <v>4</v>
      </c>
      <c r="E37" s="30"/>
    </row>
    <row r="38" spans="1:5" ht="37.5" customHeight="1" x14ac:dyDescent="0.25">
      <c r="A38" s="16" t="s">
        <v>116</v>
      </c>
      <c r="B38" s="46" t="s">
        <v>57</v>
      </c>
      <c r="C38" s="48"/>
      <c r="D38" s="20">
        <v>3</v>
      </c>
      <c r="E38" s="30"/>
    </row>
    <row r="39" spans="1:5" ht="37.5" customHeight="1" x14ac:dyDescent="0.25">
      <c r="A39" s="16" t="s">
        <v>117</v>
      </c>
      <c r="B39" s="46" t="s">
        <v>58</v>
      </c>
      <c r="C39" s="46"/>
      <c r="D39" s="20">
        <v>2</v>
      </c>
      <c r="E39" s="30"/>
    </row>
    <row r="40" spans="1:5" ht="37.5" customHeight="1" x14ac:dyDescent="0.25">
      <c r="A40" s="16" t="s">
        <v>118</v>
      </c>
      <c r="B40" s="49" t="s">
        <v>59</v>
      </c>
      <c r="C40" s="50"/>
      <c r="D40" s="20">
        <v>1</v>
      </c>
      <c r="E40" s="30"/>
    </row>
    <row r="41" spans="1:5" ht="18" customHeight="1" x14ac:dyDescent="0.25">
      <c r="A41" s="16" t="s">
        <v>119</v>
      </c>
      <c r="B41" s="46" t="s">
        <v>60</v>
      </c>
      <c r="C41" s="46"/>
      <c r="D41" s="20">
        <v>0</v>
      </c>
      <c r="E41" s="30"/>
    </row>
    <row r="42" spans="1:5" s="15" customFormat="1" ht="18" customHeight="1" x14ac:dyDescent="0.25">
      <c r="A42" s="14" t="s">
        <v>5</v>
      </c>
      <c r="B42" s="33" t="s">
        <v>61</v>
      </c>
      <c r="C42" s="33"/>
      <c r="D42" s="33"/>
      <c r="E42" s="33"/>
    </row>
    <row r="43" spans="1:5" ht="35.25" customHeight="1" x14ac:dyDescent="0.25">
      <c r="A43" s="29">
        <v>2123</v>
      </c>
      <c r="B43" s="17" t="s">
        <v>62</v>
      </c>
      <c r="C43" s="17" t="s">
        <v>45</v>
      </c>
      <c r="D43" s="18">
        <f>MAX(D44:D46)</f>
        <v>8</v>
      </c>
      <c r="E43" s="19">
        <f>MAX(E44:E46)</f>
        <v>0</v>
      </c>
    </row>
    <row r="44" spans="1:5" ht="34.5" customHeight="1" x14ac:dyDescent="0.25">
      <c r="A44" s="16" t="s">
        <v>128</v>
      </c>
      <c r="B44" s="47" t="s">
        <v>63</v>
      </c>
      <c r="C44" s="47"/>
      <c r="D44" s="20">
        <v>8</v>
      </c>
      <c r="E44" s="30"/>
    </row>
    <row r="45" spans="1:5" ht="32.25" customHeight="1" x14ac:dyDescent="0.25">
      <c r="A45" s="16" t="s">
        <v>129</v>
      </c>
      <c r="B45" s="47" t="s">
        <v>64</v>
      </c>
      <c r="C45" s="47"/>
      <c r="D45" s="20">
        <v>4</v>
      </c>
      <c r="E45" s="30"/>
    </row>
    <row r="46" spans="1:5" ht="23.25" customHeight="1" x14ac:dyDescent="0.25">
      <c r="A46" s="16" t="s">
        <v>130</v>
      </c>
      <c r="B46" s="47" t="s">
        <v>65</v>
      </c>
      <c r="C46" s="47"/>
      <c r="D46" s="20">
        <v>0</v>
      </c>
      <c r="E46" s="30"/>
    </row>
    <row r="47" spans="1:5" s="15" customFormat="1" ht="52.5" customHeight="1" x14ac:dyDescent="0.25">
      <c r="A47" s="14" t="s">
        <v>5</v>
      </c>
      <c r="B47" s="33" t="s">
        <v>66</v>
      </c>
      <c r="C47" s="33"/>
      <c r="D47" s="33"/>
      <c r="E47" s="33"/>
    </row>
    <row r="48" spans="1:5" ht="45" customHeight="1" x14ac:dyDescent="0.25">
      <c r="A48" s="29">
        <v>2124</v>
      </c>
      <c r="B48" s="17" t="s">
        <v>67</v>
      </c>
      <c r="C48" s="17" t="s">
        <v>68</v>
      </c>
      <c r="D48" s="18">
        <f>MAX(D49:D51)</f>
        <v>8</v>
      </c>
      <c r="E48" s="19">
        <f>MAX(E49:E51)</f>
        <v>0</v>
      </c>
    </row>
    <row r="49" spans="1:5" ht="28.5" customHeight="1" x14ac:dyDescent="0.25">
      <c r="A49" s="16" t="s">
        <v>131</v>
      </c>
      <c r="B49" s="47" t="s">
        <v>69</v>
      </c>
      <c r="C49" s="47"/>
      <c r="D49" s="20">
        <v>8</v>
      </c>
      <c r="E49" s="30"/>
    </row>
    <row r="50" spans="1:5" ht="27.75" customHeight="1" x14ac:dyDescent="0.25">
      <c r="A50" s="16" t="s">
        <v>132</v>
      </c>
      <c r="B50" s="47" t="s">
        <v>70</v>
      </c>
      <c r="C50" s="47"/>
      <c r="D50" s="20">
        <v>4</v>
      </c>
      <c r="E50" s="30"/>
    </row>
    <row r="51" spans="1:5" ht="24.75" customHeight="1" x14ac:dyDescent="0.25">
      <c r="A51" s="16" t="s">
        <v>133</v>
      </c>
      <c r="B51" s="47" t="s">
        <v>71</v>
      </c>
      <c r="C51" s="47"/>
      <c r="D51" s="20">
        <v>0</v>
      </c>
      <c r="E51" s="30"/>
    </row>
    <row r="52" spans="1:5" ht="30" customHeight="1" x14ac:dyDescent="0.25">
      <c r="A52" s="14" t="s">
        <v>5</v>
      </c>
      <c r="B52" s="33" t="s">
        <v>72</v>
      </c>
      <c r="C52" s="33"/>
      <c r="D52" s="33"/>
      <c r="E52" s="33"/>
    </row>
    <row r="53" spans="1:5" ht="18" customHeight="1" x14ac:dyDescent="0.25">
      <c r="A53" s="39" t="s">
        <v>73</v>
      </c>
      <c r="B53" s="39"/>
      <c r="C53" s="39"/>
      <c r="D53" s="21">
        <v>25</v>
      </c>
      <c r="E53" s="22">
        <f>IF(E55=0,E64,E55)</f>
        <v>0</v>
      </c>
    </row>
    <row r="54" spans="1:5" ht="18" customHeight="1" x14ac:dyDescent="0.25">
      <c r="A54" s="42" t="s">
        <v>74</v>
      </c>
      <c r="B54" s="42"/>
      <c r="C54" s="42"/>
      <c r="D54" s="42"/>
      <c r="E54" s="42"/>
    </row>
    <row r="55" spans="1:5" ht="18" customHeight="1" x14ac:dyDescent="0.25">
      <c r="A55" s="23" t="s">
        <v>75</v>
      </c>
      <c r="B55" s="17" t="s">
        <v>76</v>
      </c>
      <c r="C55" s="17" t="s">
        <v>77</v>
      </c>
      <c r="D55" s="18">
        <f>MAX(D56:D61)</f>
        <v>25</v>
      </c>
      <c r="E55" s="19">
        <f>MAX(E56:E61)</f>
        <v>0</v>
      </c>
    </row>
    <row r="56" spans="1:5" ht="18" customHeight="1" x14ac:dyDescent="0.25">
      <c r="A56" s="13" t="s">
        <v>78</v>
      </c>
      <c r="B56" s="38" t="s">
        <v>79</v>
      </c>
      <c r="C56" s="38"/>
      <c r="D56" s="20">
        <v>25</v>
      </c>
      <c r="E56" s="30"/>
    </row>
    <row r="57" spans="1:5" ht="23.25" customHeight="1" x14ac:dyDescent="0.25">
      <c r="A57" s="13" t="s">
        <v>80</v>
      </c>
      <c r="B57" s="38" t="s">
        <v>81</v>
      </c>
      <c r="C57" s="38"/>
      <c r="D57" s="20">
        <v>20</v>
      </c>
      <c r="E57" s="30"/>
    </row>
    <row r="58" spans="1:5" ht="20.100000000000001" customHeight="1" x14ac:dyDescent="0.25">
      <c r="A58" s="13" t="s">
        <v>82</v>
      </c>
      <c r="B58" s="38" t="s">
        <v>83</v>
      </c>
      <c r="C58" s="38"/>
      <c r="D58" s="20">
        <v>15</v>
      </c>
      <c r="E58" s="30"/>
    </row>
    <row r="59" spans="1:5" ht="20.100000000000001" customHeight="1" x14ac:dyDescent="0.25">
      <c r="A59" s="13" t="s">
        <v>84</v>
      </c>
      <c r="B59" s="38" t="s">
        <v>85</v>
      </c>
      <c r="C59" s="38"/>
      <c r="D59" s="20">
        <v>10</v>
      </c>
      <c r="E59" s="30"/>
    </row>
    <row r="60" spans="1:5" ht="18" customHeight="1" x14ac:dyDescent="0.25">
      <c r="A60" s="13" t="s">
        <v>86</v>
      </c>
      <c r="B60" s="38" t="s">
        <v>87</v>
      </c>
      <c r="C60" s="38"/>
      <c r="D60" s="20">
        <v>5</v>
      </c>
      <c r="E60" s="30"/>
    </row>
    <row r="61" spans="1:5" ht="18" customHeight="1" x14ac:dyDescent="0.25">
      <c r="A61" s="13" t="s">
        <v>88</v>
      </c>
      <c r="B61" s="38" t="s">
        <v>89</v>
      </c>
      <c r="C61" s="38"/>
      <c r="D61" s="20">
        <v>0</v>
      </c>
      <c r="E61" s="30"/>
    </row>
    <row r="62" spans="1:5" ht="192" customHeight="1" x14ac:dyDescent="0.25">
      <c r="A62" s="1" t="s">
        <v>5</v>
      </c>
      <c r="B62" s="43" t="s">
        <v>90</v>
      </c>
      <c r="C62" s="44"/>
      <c r="D62" s="44"/>
      <c r="E62" s="45"/>
    </row>
    <row r="63" spans="1:5" ht="18" customHeight="1" x14ac:dyDescent="0.25">
      <c r="A63" s="42" t="s">
        <v>91</v>
      </c>
      <c r="B63" s="42"/>
      <c r="C63" s="42"/>
      <c r="D63" s="42"/>
      <c r="E63" s="42"/>
    </row>
    <row r="64" spans="1:5" ht="18" customHeight="1" x14ac:dyDescent="0.25">
      <c r="A64" s="23" t="s">
        <v>92</v>
      </c>
      <c r="B64" s="17" t="s">
        <v>93</v>
      </c>
      <c r="C64" s="17" t="s">
        <v>94</v>
      </c>
      <c r="D64" s="18">
        <f>MAX(D65:D70)</f>
        <v>25</v>
      </c>
      <c r="E64" s="19">
        <f>MAX(E65:E70)</f>
        <v>0</v>
      </c>
    </row>
    <row r="65" spans="1:5" ht="18" customHeight="1" x14ac:dyDescent="0.25">
      <c r="A65" s="13" t="s">
        <v>95</v>
      </c>
      <c r="B65" s="38" t="s">
        <v>96</v>
      </c>
      <c r="C65" s="38"/>
      <c r="D65" s="20">
        <v>25</v>
      </c>
      <c r="E65" s="30"/>
    </row>
    <row r="66" spans="1:5" ht="24.95" customHeight="1" x14ac:dyDescent="0.25">
      <c r="A66" s="13" t="s">
        <v>97</v>
      </c>
      <c r="B66" s="38" t="s">
        <v>98</v>
      </c>
      <c r="C66" s="38"/>
      <c r="D66" s="20">
        <v>20</v>
      </c>
      <c r="E66" s="30"/>
    </row>
    <row r="67" spans="1:5" s="8" customFormat="1" ht="20.100000000000001" customHeight="1" x14ac:dyDescent="0.2">
      <c r="A67" s="13" t="s">
        <v>99</v>
      </c>
      <c r="B67" s="38" t="s">
        <v>100</v>
      </c>
      <c r="C67" s="38"/>
      <c r="D67" s="20">
        <v>15</v>
      </c>
      <c r="E67" s="30"/>
    </row>
    <row r="68" spans="1:5" ht="20.100000000000001" customHeight="1" x14ac:dyDescent="0.25">
      <c r="A68" s="13" t="s">
        <v>101</v>
      </c>
      <c r="B68" s="38" t="s">
        <v>102</v>
      </c>
      <c r="C68" s="38"/>
      <c r="D68" s="20">
        <v>10</v>
      </c>
      <c r="E68" s="30"/>
    </row>
    <row r="69" spans="1:5" ht="20.100000000000001" customHeight="1" x14ac:dyDescent="0.25">
      <c r="A69" s="13" t="s">
        <v>103</v>
      </c>
      <c r="B69" s="38" t="s">
        <v>104</v>
      </c>
      <c r="C69" s="38"/>
      <c r="D69" s="20">
        <v>5</v>
      </c>
      <c r="E69" s="30"/>
    </row>
    <row r="70" spans="1:5" x14ac:dyDescent="0.25">
      <c r="A70" s="13" t="s">
        <v>105</v>
      </c>
      <c r="B70" s="38" t="s">
        <v>106</v>
      </c>
      <c r="C70" s="38"/>
      <c r="D70" s="20">
        <v>0</v>
      </c>
      <c r="E70" s="30"/>
    </row>
    <row r="71" spans="1:5" ht="42.75" customHeight="1" x14ac:dyDescent="0.25">
      <c r="A71" s="1" t="s">
        <v>5</v>
      </c>
      <c r="B71" s="43" t="s">
        <v>107</v>
      </c>
      <c r="C71" s="44"/>
      <c r="D71" s="44"/>
      <c r="E71" s="45"/>
    </row>
    <row r="72" spans="1:5" x14ac:dyDescent="0.25">
      <c r="A72" s="39" t="s">
        <v>108</v>
      </c>
      <c r="B72" s="39"/>
      <c r="C72" s="39"/>
      <c r="D72" s="6">
        <f>D53+D24+D7</f>
        <v>100</v>
      </c>
      <c r="E72" s="7"/>
    </row>
    <row r="73" spans="1:5" x14ac:dyDescent="0.25">
      <c r="A73" s="39" t="s">
        <v>109</v>
      </c>
      <c r="B73" s="39"/>
      <c r="C73" s="39"/>
      <c r="D73" s="6">
        <v>25</v>
      </c>
      <c r="E73" s="7"/>
    </row>
    <row r="74" spans="1:5" x14ac:dyDescent="0.25">
      <c r="A74" s="5" t="s">
        <v>110</v>
      </c>
      <c r="B74" s="24" t="str">
        <f>IF(E74&gt;=25,"ZBRALI STE DOVOLJ TOČK ZA ODOBRITEV VLOGE","IZBRALI STE PREMALO TOČK ZA ODOBRITEV VLOGE")</f>
        <v>IZBRALI STE PREMALO TOČK ZA ODOBRITEV VLOGE</v>
      </c>
      <c r="C74" s="5"/>
      <c r="D74" s="6"/>
      <c r="E74" s="7">
        <f>E7+E24+E53</f>
        <v>10</v>
      </c>
    </row>
  </sheetData>
  <sheetProtection algorithmName="SHA-512" hashValue="QJrdAY31xFgKFaRGJnvbnGy2727ZeUIJU3MmcljVK84esyk9pNqsVBTQuYUZns/Ho00CZgCE6pczxCkcY4yXzw==" saltValue="7VCKFmZ0E2PHbGK3D5n+8g==" spinCount="100000" sheet="1" selectLockedCells="1"/>
  <mergeCells count="72">
    <mergeCell ref="B52:E52"/>
    <mergeCell ref="B31:C31"/>
    <mergeCell ref="B39:C39"/>
    <mergeCell ref="B44:C44"/>
    <mergeCell ref="E44:E46"/>
    <mergeCell ref="B45:C45"/>
    <mergeCell ref="B46:C46"/>
    <mergeCell ref="B42:E42"/>
    <mergeCell ref="B38:C38"/>
    <mergeCell ref="B40:C40"/>
    <mergeCell ref="B37:C37"/>
    <mergeCell ref="B41:C41"/>
    <mergeCell ref="B49:C49"/>
    <mergeCell ref="E49:E51"/>
    <mergeCell ref="B50:C50"/>
    <mergeCell ref="B51:C51"/>
    <mergeCell ref="B62:E62"/>
    <mergeCell ref="B71:E71"/>
    <mergeCell ref="A53:C53"/>
    <mergeCell ref="A54:E54"/>
    <mergeCell ref="B56:C56"/>
    <mergeCell ref="E56:E61"/>
    <mergeCell ref="B57:C57"/>
    <mergeCell ref="B58:C58"/>
    <mergeCell ref="B59:C59"/>
    <mergeCell ref="B60:C60"/>
    <mergeCell ref="B61:C61"/>
    <mergeCell ref="A72:C72"/>
    <mergeCell ref="A73:C73"/>
    <mergeCell ref="A63:E63"/>
    <mergeCell ref="B65:C65"/>
    <mergeCell ref="E65:E70"/>
    <mergeCell ref="B66:C66"/>
    <mergeCell ref="B67:C67"/>
    <mergeCell ref="B68:C68"/>
    <mergeCell ref="B69:C69"/>
    <mergeCell ref="B70:C70"/>
    <mergeCell ref="A24:C24"/>
    <mergeCell ref="B11:E11"/>
    <mergeCell ref="B23:E23"/>
    <mergeCell ref="B9:C9"/>
    <mergeCell ref="E9:E10"/>
    <mergeCell ref="B10:C10"/>
    <mergeCell ref="B17:C17"/>
    <mergeCell ref="E17:E22"/>
    <mergeCell ref="B22:C22"/>
    <mergeCell ref="B13:C13"/>
    <mergeCell ref="E13:E14"/>
    <mergeCell ref="B14:C14"/>
    <mergeCell ref="B15:E15"/>
    <mergeCell ref="B18:C18"/>
    <mergeCell ref="B19:C19"/>
    <mergeCell ref="B20:C20"/>
    <mergeCell ref="B21:C21"/>
    <mergeCell ref="A7:C7"/>
    <mergeCell ref="A1:E1"/>
    <mergeCell ref="A2:E2"/>
    <mergeCell ref="B3:E3"/>
    <mergeCell ref="B4:E4"/>
    <mergeCell ref="B5:E5"/>
    <mergeCell ref="B35:E35"/>
    <mergeCell ref="B47:E47"/>
    <mergeCell ref="E37:E41"/>
    <mergeCell ref="B33:C33"/>
    <mergeCell ref="B32:C32"/>
    <mergeCell ref="E26:E27"/>
    <mergeCell ref="B26:C26"/>
    <mergeCell ref="B27:C27"/>
    <mergeCell ref="B28:E28"/>
    <mergeCell ref="B30:C30"/>
    <mergeCell ref="E30:E34"/>
    <mergeCell ref="B34:C34"/>
  </mergeCells>
  <phoneticPr fontId="14" type="noConversion"/>
  <dataValidations count="10">
    <dataValidation type="list" allowBlank="1" showInputMessage="1" showErrorMessage="1" sqref="E65:E70" xr:uid="{8058721F-5CBC-4960-8804-EA1D35A9FEF2}">
      <formula1>$D$65:$D$70</formula1>
    </dataValidation>
    <dataValidation type="list" allowBlank="1" showInputMessage="1" showErrorMessage="1" sqref="E56" xr:uid="{8D9CEA3F-6BD8-40A2-8A37-FB042ED8ED5E}">
      <formula1>$D$56:$D$61</formula1>
    </dataValidation>
    <dataValidation type="list" allowBlank="1" showInputMessage="1" showErrorMessage="1" sqref="E30:E31" xr:uid="{570190A0-4624-41C3-AEBA-198E3B6CBF88}">
      <formula1>$D$30:$D$34</formula1>
    </dataValidation>
    <dataValidation type="list" allowBlank="1" showInputMessage="1" showErrorMessage="1" sqref="E17:E22" xr:uid="{8C8D4C39-0FCA-4D0A-8C2A-E20C4F530C11}">
      <formula1>$D$17:$D$22</formula1>
    </dataValidation>
    <dataValidation type="list" allowBlank="1" showInputMessage="1" showErrorMessage="1" sqref="E9:E10" xr:uid="{E315ECC4-7A36-4213-BB38-B814A82E5409}">
      <formula1>$D$9:$D$10</formula1>
    </dataValidation>
    <dataValidation type="list" allowBlank="1" showInputMessage="1" showErrorMessage="1" sqref="E13:E14" xr:uid="{01D6CE94-3168-47F8-9CA8-3DB8C63B7B9C}">
      <formula1>$D$13:$D$14</formula1>
    </dataValidation>
    <dataValidation type="list" allowBlank="1" showInputMessage="1" showErrorMessage="1" sqref="E37:E41" xr:uid="{AB8B0781-B2E7-4557-9B63-5C9FF3654F0A}">
      <formula1>$D$37:$D$41</formula1>
    </dataValidation>
    <dataValidation type="list" allowBlank="1" showInputMessage="1" showErrorMessage="1" sqref="E49:E51" xr:uid="{D2D05733-4F4D-4AC1-AE1E-5CC0A738AF89}">
      <formula1>$D$49:$D$51</formula1>
    </dataValidation>
    <dataValidation type="list" allowBlank="1" showInputMessage="1" showErrorMessage="1" sqref="E26:E27" xr:uid="{E52AD5CF-F91F-4F5A-B99B-50D6BAFE034D}">
      <formula1>$D$26:$D$27</formula1>
    </dataValidation>
    <dataValidation type="list" allowBlank="1" showInputMessage="1" showErrorMessage="1" sqref="E44:E46" xr:uid="{43A4ED66-B67C-4FE0-916A-E1FE056EE42B}">
      <formula1>$D$44:$D$46</formula1>
    </dataValidation>
  </dataValidations>
  <hyperlinks>
    <hyperlink ref="C12" r:id="rId1" xr:uid="{2663777E-3E07-4FA8-8635-8A3D5153BA3A}"/>
  </hyperlinks>
  <pageMargins left="0.7" right="0.7" top="0.75" bottom="0.75" header="0.3" footer="0.3"/>
  <pageSetup paperSize="9" scale="49" fitToHeight="0" orientation="portrait" r:id="rId2"/>
  <ignoredErrors>
    <ignoredError sqref="A65:A70" twoDigitTextYear="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BA300-B2CC-4AF1-BD78-8E5A1E2E5515}">
  <ds:schemaRef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f3786703-79a9-47de-ad6a-ef81e658716c"/>
    <ds:schemaRef ds:uri="http://schemas.microsoft.com/office/infopath/2007/PartnerControls"/>
    <ds:schemaRef ds:uri="http://schemas.openxmlformats.org/package/2006/metadata/core-properties"/>
    <ds:schemaRef ds:uri="306a5fad-798d-4972-9ba1-b7dc3bc171cd"/>
    <ds:schemaRef ds:uri="http://purl.org/dc/elements/1.1/"/>
  </ds:schemaRefs>
</ds:datastoreItem>
</file>

<file path=customXml/itemProps2.xml><?xml version="1.0" encoding="utf-8"?>
<ds:datastoreItem xmlns:ds="http://schemas.openxmlformats.org/officeDocument/2006/customXml" ds:itemID="{87A54CD2-E0DD-4FCC-97F5-05A7E2420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E96915-CA84-498D-9819-6247CB9085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3</vt:i4>
      </vt:variant>
    </vt:vector>
  </HeadingPairs>
  <TitlesOfParts>
    <vt:vector size="4" baseType="lpstr">
      <vt:lpstr>MERILA</vt:lpstr>
      <vt:lpstr>MERILA!_Hlk146790821</vt:lpstr>
      <vt:lpstr>MERILA!_Hlk146892016</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2026-03-24T14:09:29Z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